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telecomholding-my.sharepoint.com/personal/noha_agaiby_gtelecom_com/Documents/Results Disclosure/Results 1Q-2018/"/>
    </mc:Choice>
  </mc:AlternateContent>
  <xr:revisionPtr revIDLastSave="12" documentId="8_{063313F1-140B-4E7E-8663-92E312C04594}" xr6:coauthVersionLast="31" xr6:coauthVersionMax="32" xr10:uidLastSave="{6973F9A5-7427-4FE8-9F33-D33A665D9183}"/>
  <bookViews>
    <workbookView xWindow="0" yWindow="0" windowWidth="13590" windowHeight="5430" activeTab="3" xr2:uid="{47507EDB-4EBC-44C3-83CE-7FD9737BB297}"/>
  </bookViews>
  <sheets>
    <sheet name="Bangladesh" sheetId="4" r:id="rId1"/>
    <sheet name="Algeria" sheetId="3" r:id="rId2"/>
    <sheet name="Pakistan" sheetId="1" r:id="rId3"/>
    <sheet name="Customers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Bangladesh!#REF!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1">Algeria!#REF!</definedName>
    <definedName name="Loc_Retrieve_A">[3]Retrieve!$A$1:$AAC$519</definedName>
    <definedName name="_xlnm.Print_Area" localSheetId="1">Algeria!$A$1:$Y$38</definedName>
    <definedName name="_xlnm.Print_Area" localSheetId="0">Bangladesh!$A$1:$Y$32</definedName>
    <definedName name="_xlnm.Print_Area" localSheetId="2">Pakistan!$A$1:$Y$65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5" l="1"/>
  <c r="X7" i="5"/>
  <c r="X8" i="5"/>
  <c r="X5" i="5"/>
  <c r="S8" i="5"/>
  <c r="S7" i="5"/>
  <c r="S6" i="5"/>
  <c r="S5" i="5"/>
  <c r="V8" i="5"/>
  <c r="U8" i="5"/>
  <c r="T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R7" i="5"/>
  <c r="W7" i="5" s="1"/>
  <c r="Q7" i="5"/>
  <c r="R6" i="5"/>
  <c r="W6" i="5" s="1"/>
  <c r="Q6" i="5"/>
  <c r="R5" i="5"/>
  <c r="W5" i="5" s="1"/>
  <c r="Q5" i="5"/>
  <c r="Q8" i="5" l="1"/>
  <c r="R8" i="5"/>
  <c r="W8" i="5" s="1"/>
  <c r="AO31" i="4" l="1"/>
  <c r="AN31" i="4"/>
  <c r="AM31" i="4"/>
  <c r="AL31" i="4"/>
  <c r="AT31" i="4"/>
  <c r="AS31" i="4"/>
  <c r="AP31" i="4"/>
  <c r="AQ30" i="4"/>
  <c r="AO30" i="4"/>
  <c r="AN30" i="4"/>
  <c r="AM30" i="4"/>
  <c r="AL30" i="4"/>
  <c r="AU30" i="4"/>
  <c r="AR30" i="4"/>
  <c r="AO29" i="4"/>
  <c r="AN29" i="4"/>
  <c r="AM29" i="4"/>
  <c r="AL29" i="4"/>
  <c r="AS29" i="4"/>
  <c r="AU28" i="4"/>
  <c r="AQ28" i="4"/>
  <c r="AO28" i="4"/>
  <c r="AN28" i="4"/>
  <c r="AM28" i="4"/>
  <c r="AL28" i="4"/>
  <c r="AT28" i="4"/>
  <c r="AS28" i="4"/>
  <c r="AR28" i="4"/>
  <c r="AP28" i="4"/>
  <c r="AO27" i="4"/>
  <c r="AN27" i="4"/>
  <c r="AM27" i="4"/>
  <c r="AL27" i="4"/>
  <c r="AP27" i="4"/>
  <c r="AO26" i="4"/>
  <c r="AN26" i="4"/>
  <c r="AM26" i="4"/>
  <c r="AL26" i="4"/>
  <c r="AU26" i="4"/>
  <c r="AT26" i="4"/>
  <c r="AS26" i="4"/>
  <c r="AR26" i="4"/>
  <c r="AQ26" i="4"/>
  <c r="AP26" i="4"/>
  <c r="AO25" i="4"/>
  <c r="AN25" i="4"/>
  <c r="AM25" i="4"/>
  <c r="AL25" i="4"/>
  <c r="AU25" i="4"/>
  <c r="AS25" i="4"/>
  <c r="AR25" i="4"/>
  <c r="AQ25" i="4"/>
  <c r="AR24" i="4"/>
  <c r="AO24" i="4"/>
  <c r="AN24" i="4"/>
  <c r="AM24" i="4"/>
  <c r="AL24" i="4"/>
  <c r="AU24" i="4"/>
  <c r="AT24" i="4"/>
  <c r="AS24" i="4"/>
  <c r="AQ24" i="4"/>
  <c r="AP24" i="4"/>
  <c r="AO23" i="4"/>
  <c r="AN23" i="4"/>
  <c r="AM23" i="4"/>
  <c r="AL23" i="4"/>
  <c r="AU23" i="4"/>
  <c r="AT23" i="4"/>
  <c r="AQ23" i="4"/>
  <c r="AP23" i="4"/>
  <c r="AO22" i="4"/>
  <c r="AN22" i="4"/>
  <c r="AM22" i="4"/>
  <c r="AL22" i="4"/>
  <c r="AU22" i="4"/>
  <c r="AT22" i="4"/>
  <c r="AS22" i="4"/>
  <c r="AR23" i="4"/>
  <c r="AQ22" i="4"/>
  <c r="AP22" i="4"/>
  <c r="AT21" i="4"/>
  <c r="AP21" i="4"/>
  <c r="AO21" i="4"/>
  <c r="AN21" i="4"/>
  <c r="AM21" i="4"/>
  <c r="AL21" i="4"/>
  <c r="AU21" i="4"/>
  <c r="AS21" i="4"/>
  <c r="AR21" i="4"/>
  <c r="AQ21" i="4"/>
  <c r="AO20" i="4"/>
  <c r="AN20" i="4"/>
  <c r="AM20" i="4"/>
  <c r="AL20" i="4"/>
  <c r="AU20" i="4"/>
  <c r="AT20" i="4"/>
  <c r="AS20" i="4"/>
  <c r="AR20" i="4"/>
  <c r="AQ20" i="4"/>
  <c r="AP20" i="4"/>
  <c r="AT16" i="4"/>
  <c r="AP16" i="4"/>
  <c r="AO16" i="4"/>
  <c r="AN16" i="4"/>
  <c r="AM16" i="4"/>
  <c r="AL16" i="4"/>
  <c r="AS16" i="4"/>
  <c r="AR16" i="4"/>
  <c r="AS15" i="4"/>
  <c r="AO15" i="4"/>
  <c r="AN15" i="4"/>
  <c r="AM15" i="4"/>
  <c r="AL15" i="4"/>
  <c r="AU15" i="4"/>
  <c r="AS30" i="4"/>
  <c r="AR15" i="4"/>
  <c r="AQ15" i="4"/>
  <c r="AR14" i="4"/>
  <c r="AO14" i="4"/>
  <c r="AN14" i="4"/>
  <c r="AM14" i="4"/>
  <c r="AL14" i="4"/>
  <c r="AU29" i="4"/>
  <c r="AT14" i="4"/>
  <c r="AS14" i="4"/>
  <c r="AR29" i="4"/>
  <c r="AQ29" i="4"/>
  <c r="AP14" i="4"/>
  <c r="AU13" i="4"/>
  <c r="AQ13" i="4"/>
  <c r="AO13" i="4"/>
  <c r="AN13" i="4"/>
  <c r="AM13" i="4"/>
  <c r="AL13" i="4"/>
  <c r="AT13" i="4"/>
  <c r="AS13" i="4"/>
  <c r="AR13" i="4"/>
  <c r="AP13" i="4"/>
  <c r="AT12" i="4"/>
  <c r="AO12" i="4"/>
  <c r="AN12" i="4"/>
  <c r="AM12" i="4"/>
  <c r="AL12" i="4"/>
  <c r="AU12" i="4"/>
  <c r="AT27" i="4"/>
  <c r="AR27" i="4"/>
  <c r="AQ27" i="4"/>
  <c r="AP12" i="4"/>
  <c r="AR11" i="4"/>
  <c r="AO11" i="4"/>
  <c r="AN11" i="4"/>
  <c r="AM11" i="4"/>
  <c r="AL11" i="4"/>
  <c r="AU11" i="4"/>
  <c r="AT11" i="4"/>
  <c r="AS11" i="4"/>
  <c r="AQ11" i="4"/>
  <c r="AP11" i="4"/>
  <c r="AT10" i="4"/>
  <c r="AO10" i="4"/>
  <c r="AN10" i="4"/>
  <c r="AM10" i="4"/>
  <c r="AL10" i="4"/>
  <c r="AU10" i="4"/>
  <c r="AS10" i="4"/>
  <c r="AR10" i="4"/>
  <c r="AQ10" i="4"/>
  <c r="AP10" i="4"/>
  <c r="AS9" i="4"/>
  <c r="AO9" i="4"/>
  <c r="AN9" i="4"/>
  <c r="AM9" i="4"/>
  <c r="AL9" i="4"/>
  <c r="AU9" i="4"/>
  <c r="AT9" i="4"/>
  <c r="AR9" i="4"/>
  <c r="AQ9" i="4"/>
  <c r="AP9" i="4"/>
  <c r="AQ8" i="4"/>
  <c r="AP8" i="4"/>
  <c r="AO8" i="4"/>
  <c r="AN8" i="4"/>
  <c r="AM8" i="4"/>
  <c r="AL8" i="4"/>
  <c r="AU8" i="4"/>
  <c r="AT8" i="4"/>
  <c r="AR7" i="4"/>
  <c r="AO7" i="4"/>
  <c r="AN7" i="4"/>
  <c r="AM7" i="4"/>
  <c r="AL7" i="4"/>
  <c r="AU7" i="4"/>
  <c r="AT7" i="4"/>
  <c r="AS8" i="4"/>
  <c r="AQ7" i="4"/>
  <c r="AP7" i="4"/>
  <c r="AP6" i="4"/>
  <c r="AO6" i="4"/>
  <c r="AN6" i="4"/>
  <c r="AM6" i="4"/>
  <c r="AL6" i="4"/>
  <c r="AU6" i="4"/>
  <c r="AS6" i="4"/>
  <c r="AR6" i="4"/>
  <c r="AQ6" i="4"/>
  <c r="AO5" i="4"/>
  <c r="AN5" i="4"/>
  <c r="AM5" i="4"/>
  <c r="AL5" i="4"/>
  <c r="AU5" i="4"/>
  <c r="AT5" i="4"/>
  <c r="AS5" i="4"/>
  <c r="AR5" i="4"/>
  <c r="AQ5" i="4"/>
  <c r="AP5" i="4"/>
  <c r="AO31" i="3"/>
  <c r="AN31" i="3"/>
  <c r="AM31" i="3"/>
  <c r="AL31" i="3"/>
  <c r="AR31" i="3"/>
  <c r="AO30" i="3"/>
  <c r="AN30" i="3"/>
  <c r="AM30" i="3"/>
  <c r="AL30" i="3"/>
  <c r="AO29" i="3"/>
  <c r="AN29" i="3"/>
  <c r="AM29" i="3"/>
  <c r="AL29" i="3"/>
  <c r="AR29" i="3"/>
  <c r="AT28" i="3"/>
  <c r="AP28" i="3"/>
  <c r="AO28" i="3"/>
  <c r="AN28" i="3"/>
  <c r="AM28" i="3"/>
  <c r="AL28" i="3"/>
  <c r="AU28" i="3"/>
  <c r="AS28" i="3"/>
  <c r="AR28" i="3"/>
  <c r="AQ28" i="3"/>
  <c r="AO27" i="3"/>
  <c r="AN27" i="3"/>
  <c r="AM27" i="3"/>
  <c r="AL27" i="3"/>
  <c r="AO26" i="3"/>
  <c r="AN26" i="3"/>
  <c r="AM26" i="3"/>
  <c r="AL26" i="3"/>
  <c r="AU26" i="3"/>
  <c r="AT26" i="3"/>
  <c r="AS26" i="3"/>
  <c r="AR26" i="3"/>
  <c r="AQ26" i="3"/>
  <c r="AO25" i="3"/>
  <c r="AN25" i="3"/>
  <c r="AM25" i="3"/>
  <c r="AL25" i="3"/>
  <c r="AU25" i="3"/>
  <c r="AT25" i="3"/>
  <c r="AS25" i="3"/>
  <c r="AR25" i="3"/>
  <c r="AQ25" i="3"/>
  <c r="AP25" i="3"/>
  <c r="AO24" i="3"/>
  <c r="AN24" i="3"/>
  <c r="AM24" i="3"/>
  <c r="AL24" i="3"/>
  <c r="AU24" i="3"/>
  <c r="AT24" i="3"/>
  <c r="AS24" i="3"/>
  <c r="AR24" i="3"/>
  <c r="AQ24" i="3"/>
  <c r="AO23" i="3"/>
  <c r="AN23" i="3"/>
  <c r="AM23" i="3"/>
  <c r="AL23" i="3"/>
  <c r="AT23" i="3"/>
  <c r="AP23" i="3"/>
  <c r="AO22" i="3"/>
  <c r="AN22" i="3"/>
  <c r="AM22" i="3"/>
  <c r="AL22" i="3"/>
  <c r="AU22" i="3"/>
  <c r="AT22" i="3"/>
  <c r="AS23" i="3"/>
  <c r="AR22" i="3"/>
  <c r="AQ22" i="3"/>
  <c r="AO21" i="3"/>
  <c r="AN21" i="3"/>
  <c r="AM21" i="3"/>
  <c r="AL21" i="3"/>
  <c r="AU21" i="3"/>
  <c r="AS21" i="3"/>
  <c r="AR21" i="3"/>
  <c r="AQ21" i="3"/>
  <c r="AP21" i="3"/>
  <c r="AO20" i="3"/>
  <c r="AN20" i="3"/>
  <c r="AM20" i="3"/>
  <c r="AL20" i="3"/>
  <c r="AU20" i="3"/>
  <c r="AT20" i="3"/>
  <c r="AS20" i="3"/>
  <c r="AR20" i="3"/>
  <c r="AQ20" i="3"/>
  <c r="AT16" i="3"/>
  <c r="AP16" i="3"/>
  <c r="AO16" i="3"/>
  <c r="AN16" i="3"/>
  <c r="AM16" i="3"/>
  <c r="AL16" i="3"/>
  <c r="AU31" i="3"/>
  <c r="AT31" i="3"/>
  <c r="AS16" i="3"/>
  <c r="AR16" i="3"/>
  <c r="AQ31" i="3"/>
  <c r="AP31" i="3"/>
  <c r="AS15" i="3"/>
  <c r="AO15" i="3"/>
  <c r="AN15" i="3"/>
  <c r="AM15" i="3"/>
  <c r="AL15" i="3"/>
  <c r="AU15" i="3"/>
  <c r="AT15" i="3"/>
  <c r="AS30" i="3"/>
  <c r="AR15" i="3"/>
  <c r="AQ15" i="3"/>
  <c r="AP30" i="3"/>
  <c r="AR14" i="3"/>
  <c r="AO14" i="3"/>
  <c r="AN14" i="3"/>
  <c r="AM14" i="3"/>
  <c r="AL14" i="3"/>
  <c r="AU29" i="3"/>
  <c r="AT29" i="3"/>
  <c r="AS29" i="3"/>
  <c r="AQ29" i="3"/>
  <c r="AP29" i="3"/>
  <c r="AU13" i="3"/>
  <c r="AQ13" i="3"/>
  <c r="AO13" i="3"/>
  <c r="AN13" i="3"/>
  <c r="AM13" i="3"/>
  <c r="AL13" i="3"/>
  <c r="AT13" i="3"/>
  <c r="AS13" i="3"/>
  <c r="AR13" i="3"/>
  <c r="AP13" i="3"/>
  <c r="AO12" i="3"/>
  <c r="AN12" i="3"/>
  <c r="AM12" i="3"/>
  <c r="AL12" i="3"/>
  <c r="AU27" i="3"/>
  <c r="AT12" i="3"/>
  <c r="AR27" i="3"/>
  <c r="AQ27" i="3"/>
  <c r="AP12" i="3"/>
  <c r="AO11" i="3"/>
  <c r="AN11" i="3"/>
  <c r="AM11" i="3"/>
  <c r="AL11" i="3"/>
  <c r="AU11" i="3"/>
  <c r="AT11" i="3"/>
  <c r="AS11" i="3"/>
  <c r="AR11" i="3"/>
  <c r="AQ11" i="3"/>
  <c r="AO10" i="3"/>
  <c r="AN10" i="3"/>
  <c r="AM10" i="3"/>
  <c r="AL10" i="3"/>
  <c r="AU10" i="3"/>
  <c r="AT10" i="3"/>
  <c r="AS10" i="3"/>
  <c r="AR10" i="3"/>
  <c r="AQ10" i="3"/>
  <c r="AP10" i="3"/>
  <c r="AO9" i="3"/>
  <c r="AN9" i="3"/>
  <c r="AM9" i="3"/>
  <c r="AL9" i="3"/>
  <c r="AU9" i="3"/>
  <c r="AT9" i="3"/>
  <c r="AS9" i="3"/>
  <c r="AR9" i="3"/>
  <c r="AQ9" i="3"/>
  <c r="AO8" i="3"/>
  <c r="AN8" i="3"/>
  <c r="AM8" i="3"/>
  <c r="AL8" i="3"/>
  <c r="AT8" i="3"/>
  <c r="AP8" i="3"/>
  <c r="AO7" i="3"/>
  <c r="AN7" i="3"/>
  <c r="AM7" i="3"/>
  <c r="AL7" i="3"/>
  <c r="AU7" i="3"/>
  <c r="AT7" i="3"/>
  <c r="AS8" i="3"/>
  <c r="AR7" i="3"/>
  <c r="AQ7" i="3"/>
  <c r="AO6" i="3"/>
  <c r="AN6" i="3"/>
  <c r="AM6" i="3"/>
  <c r="AL6" i="3"/>
  <c r="AU6" i="3"/>
  <c r="AT6" i="3"/>
  <c r="AS6" i="3"/>
  <c r="AR6" i="3"/>
  <c r="AQ6" i="3"/>
  <c r="AP6" i="3"/>
  <c r="AO5" i="3"/>
  <c r="AN5" i="3"/>
  <c r="AM5" i="3"/>
  <c r="AL5" i="3"/>
  <c r="AU5" i="3"/>
  <c r="AT5" i="3"/>
  <c r="AS5" i="3"/>
  <c r="AR5" i="3"/>
  <c r="AQ5" i="3"/>
  <c r="AS7" i="4" l="1"/>
  <c r="AU31" i="4"/>
  <c r="AU16" i="4"/>
  <c r="AR22" i="4"/>
  <c r="AP30" i="4"/>
  <c r="AP15" i="4"/>
  <c r="AT15" i="4"/>
  <c r="AT30" i="4"/>
  <c r="AP25" i="4"/>
  <c r="AS27" i="4"/>
  <c r="AQ31" i="4"/>
  <c r="AQ16" i="4"/>
  <c r="AT6" i="4"/>
  <c r="AR8" i="4"/>
  <c r="AT25" i="4"/>
  <c r="AQ12" i="4"/>
  <c r="AU27" i="4"/>
  <c r="AT29" i="4"/>
  <c r="AS12" i="4"/>
  <c r="AQ14" i="4"/>
  <c r="AU14" i="4"/>
  <c r="AS23" i="4"/>
  <c r="AR31" i="4"/>
  <c r="AP29" i="4"/>
  <c r="AR12" i="4"/>
  <c r="AS27" i="3"/>
  <c r="AT27" i="3"/>
  <c r="AT30" i="3"/>
  <c r="AS7" i="3"/>
  <c r="AQ8" i="3"/>
  <c r="AU8" i="3"/>
  <c r="AQ12" i="3"/>
  <c r="AU12" i="3"/>
  <c r="AS14" i="3"/>
  <c r="AP15" i="3"/>
  <c r="AQ16" i="3"/>
  <c r="AU16" i="3"/>
  <c r="AS22" i="3"/>
  <c r="AQ23" i="3"/>
  <c r="AU23" i="3"/>
  <c r="AQ30" i="3"/>
  <c r="AU30" i="3"/>
  <c r="AS31" i="3"/>
  <c r="AT21" i="3"/>
  <c r="AP27" i="3"/>
  <c r="AP5" i="3"/>
  <c r="AP7" i="3"/>
  <c r="AR8" i="3"/>
  <c r="AP9" i="3"/>
  <c r="AP11" i="3"/>
  <c r="AR12" i="3"/>
  <c r="AP14" i="3"/>
  <c r="AT14" i="3"/>
  <c r="AP20" i="3"/>
  <c r="AP22" i="3"/>
  <c r="AR23" i="3"/>
  <c r="AP24" i="3"/>
  <c r="AP26" i="3"/>
  <c r="AR30" i="3"/>
  <c r="AS12" i="3"/>
  <c r="AQ14" i="3"/>
  <c r="AU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Alina Janimanova</author>
  </authors>
  <commentList>
    <comment ref="K14" authorId="0" shapeId="0" xr:uid="{A2EE05AB-2EBC-45A1-9AA7-90D8E3883C47}">
      <text>
        <r>
          <rPr>
            <b/>
            <sz val="9"/>
            <color indexed="81"/>
            <rFont val="Tahoma"/>
            <family val="2"/>
          </rPr>
          <t>Alina Janimanova:</t>
        </r>
        <r>
          <rPr>
            <sz val="9"/>
            <color indexed="81"/>
            <rFont val="Tahoma"/>
            <family val="2"/>
          </rPr>
          <t xml:space="preserve">
PAK restated the minutes, thats why MOU changed</t>
        </r>
      </text>
    </comment>
    <comment ref="K28" authorId="0" shapeId="0" xr:uid="{916427BB-2A98-4302-BD4F-098A7E6AB713}">
      <text>
        <r>
          <rPr>
            <b/>
            <sz val="9"/>
            <color indexed="81"/>
            <rFont val="Tahoma"/>
            <family val="2"/>
          </rPr>
          <t>Alina Janimanova:</t>
        </r>
        <r>
          <rPr>
            <sz val="9"/>
            <color indexed="81"/>
            <rFont val="Tahoma"/>
            <family val="2"/>
          </rPr>
          <t xml:space="preserve">
245 in Published, formulas all are correct and figures are the same. Possible to change manually.</t>
        </r>
      </text>
    </comment>
  </commentList>
</comments>
</file>

<file path=xl/sharedStrings.xml><?xml version="1.0" encoding="utf-8"?>
<sst xmlns="http://schemas.openxmlformats.org/spreadsheetml/2006/main" count="574" uniqueCount="59">
  <si>
    <t>Pakistan</t>
  </si>
  <si>
    <t>index page</t>
  </si>
  <si>
    <r>
      <t xml:space="preserve">(in </t>
    </r>
    <r>
      <rPr>
        <b/>
        <sz val="9"/>
        <rFont val="Arial"/>
        <family val="2"/>
      </rPr>
      <t>USD</t>
    </r>
    <r>
      <rPr>
        <sz val="9"/>
        <rFont val="Arial"/>
        <family val="2"/>
      </rPr>
      <t xml:space="preserve"> millions, unless stated otherwise, unaudited)</t>
    </r>
  </si>
  <si>
    <t>MOBILE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</si>
  <si>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</si>
  <si>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</si>
  <si>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</si>
  <si>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</si>
  <si>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</si>
  <si>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</si>
  <si>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</si>
  <si>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</si>
  <si>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</si>
  <si>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</si>
  <si>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</si>
  <si>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</si>
  <si>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</si>
  <si>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</si>
  <si>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</si>
  <si>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</si>
  <si>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</si>
  <si>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FY14</t>
  </si>
  <si>
    <t>FY15</t>
  </si>
  <si>
    <t>FY16</t>
  </si>
  <si>
    <t>FY17</t>
  </si>
  <si>
    <t>FY18</t>
  </si>
  <si>
    <t xml:space="preserve">Total operating revenue </t>
  </si>
  <si>
    <t>Service revenue</t>
  </si>
  <si>
    <t>EBITDA</t>
  </si>
  <si>
    <t>EBITDA margin (%)</t>
  </si>
  <si>
    <t>Capital expenditures (CAPEX)</t>
  </si>
  <si>
    <t>CAPEX excluding licenses</t>
  </si>
  <si>
    <t>Data Revenue</t>
  </si>
  <si>
    <t>Customers (mln)</t>
  </si>
  <si>
    <t>ARPU (USD)</t>
  </si>
  <si>
    <t>n.a.</t>
  </si>
  <si>
    <t>MOU (min) *</t>
  </si>
  <si>
    <t>Churn 3 months active base (quarterly) (%)</t>
  </si>
  <si>
    <t>MBOU</t>
  </si>
  <si>
    <r>
      <t xml:space="preserve">(in </t>
    </r>
    <r>
      <rPr>
        <b/>
        <sz val="9"/>
        <rFont val="Arial"/>
        <family val="2"/>
      </rPr>
      <t>PKR</t>
    </r>
    <r>
      <rPr>
        <sz val="9"/>
        <rFont val="Arial"/>
        <family val="2"/>
      </rPr>
      <t xml:space="preserve"> billions, unless stated otherwise, unaudited)</t>
    </r>
  </si>
  <si>
    <t>ARPU (PKR)</t>
  </si>
  <si>
    <t>* MOU calculation is aligned with group accounting policy</t>
  </si>
  <si>
    <t>Mobilink standalone</t>
  </si>
  <si>
    <t>Algeria</t>
  </si>
  <si>
    <t>ARPU (USD)*</t>
  </si>
  <si>
    <t xml:space="preserve">MOU (min) </t>
  </si>
  <si>
    <t xml:space="preserve">MBOU </t>
  </si>
  <si>
    <r>
      <t xml:space="preserve">(in </t>
    </r>
    <r>
      <rPr>
        <b/>
        <sz val="9"/>
        <rFont val="Arial"/>
        <family val="2"/>
      </rPr>
      <t>DZD</t>
    </r>
    <r>
      <rPr>
        <sz val="9"/>
        <rFont val="Arial"/>
        <family val="2"/>
      </rPr>
      <t xml:space="preserve"> billions, unless stated otherwise, unaudited)</t>
    </r>
  </si>
  <si>
    <t>ARPU (DZD)*</t>
  </si>
  <si>
    <t>MOU (min)</t>
  </si>
  <si>
    <t>**ARPU calculations include MFS revenues starting from Q1 2017</t>
  </si>
  <si>
    <t>Bangladesh</t>
  </si>
  <si>
    <r>
      <t xml:space="preserve">(in </t>
    </r>
    <r>
      <rPr>
        <b/>
        <sz val="9"/>
        <rFont val="Arial"/>
        <family val="2"/>
      </rPr>
      <t>BDT</t>
    </r>
    <r>
      <rPr>
        <sz val="9"/>
        <rFont val="Arial"/>
        <family val="2"/>
      </rPr>
      <t xml:space="preserve"> billions, unless stated otherwise, unaudited)</t>
    </r>
  </si>
  <si>
    <t>ARPU (BDT)</t>
  </si>
  <si>
    <t>* Starting from 1Q15 MOU is reported (not MOU billed) due to alingment with the Group policies.</t>
  </si>
  <si>
    <t>GTH</t>
  </si>
  <si>
    <t>(in millions)</t>
  </si>
  <si>
    <t>Mobile Customers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</si>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</sst>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#,##0.0"/>
    <numFmt numFmtId="167" formatCode="_(* #,##0_);_(* \(#,##0\);_(* &quot;-&quot;??_);_(@_)"/>
    <numFmt numFmtId="168" formatCode="_(* #,##0.0_);_(* \(#,##0.0\);_(* &quot;-&quot;_);_(@_)"/>
    <numFmt numFmtId="169" formatCode="_ * #,##0.0_ ;_ * \-#,##0.0_ ;_ * &quot;-&quot;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/>
      <right/>
      <top style="thick">
        <color rgb="FFFFC000"/>
      </top>
      <bottom/>
      <diagonal/>
    </border>
    <border>
      <left style="thin">
        <color indexed="64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indexed="64"/>
      </right>
      <top/>
      <bottom style="medium">
        <color rgb="FFFFC000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thick">
        <color rgb="FFFFC000"/>
      </top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rgb="FFF0BE32"/>
      </bottom>
      <diagonal/>
    </border>
    <border>
      <left/>
      <right style="thin">
        <color auto="1"/>
      </right>
      <top/>
      <bottom style="thick">
        <color rgb="FFF0BE32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1">
    <xf numFmtId="0" fontId="0" fillId="0" borderId="0" xfId="0"/>
    <xf numFmtId="0" fontId="3" fillId="2" borderId="0" xfId="4" applyFont="1" applyFill="1" applyBorder="1"/>
    <xf numFmtId="0" fontId="4" fillId="2" borderId="0" xfId="0" applyFont="1" applyFill="1" applyBorder="1"/>
    <xf numFmtId="0" fontId="6" fillId="2" borderId="0" xfId="3" applyFont="1" applyFill="1" applyBorder="1" applyAlignment="1" applyProtection="1"/>
    <xf numFmtId="0" fontId="7" fillId="2" borderId="1" xfId="0" applyFont="1" applyFill="1" applyBorder="1" applyAlignment="1">
      <alignment horizontal="left"/>
    </xf>
    <xf numFmtId="164" fontId="4" fillId="2" borderId="0" xfId="2" applyNumberFormat="1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7" fillId="0" borderId="0" xfId="4" applyFont="1"/>
    <xf numFmtId="0" fontId="7" fillId="0" borderId="5" xfId="4" applyFont="1" applyFill="1" applyBorder="1"/>
    <xf numFmtId="3" fontId="7" fillId="0" borderId="0" xfId="4" applyNumberFormat="1" applyFont="1" applyFill="1" applyBorder="1" applyAlignment="1">
      <alignment horizontal="right" vertical="center"/>
    </xf>
    <xf numFmtId="3" fontId="7" fillId="0" borderId="6" xfId="4" applyNumberFormat="1" applyFont="1" applyFill="1" applyBorder="1" applyAlignment="1">
      <alignment horizontal="right" vertical="center"/>
    </xf>
    <xf numFmtId="3" fontId="7" fillId="0" borderId="7" xfId="4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/>
    <xf numFmtId="0" fontId="7" fillId="2" borderId="0" xfId="4" applyFont="1" applyFill="1" applyBorder="1"/>
    <xf numFmtId="0" fontId="7" fillId="0" borderId="5" xfId="4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right" vertical="center"/>
    </xf>
    <xf numFmtId="164" fontId="7" fillId="0" borderId="6" xfId="4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166" fontId="7" fillId="0" borderId="6" xfId="4" applyNumberFormat="1" applyFont="1" applyFill="1" applyBorder="1" applyAlignment="1">
      <alignment horizontal="right" vertical="center"/>
    </xf>
    <xf numFmtId="0" fontId="9" fillId="2" borderId="0" xfId="4" applyFont="1" applyFill="1" applyBorder="1"/>
    <xf numFmtId="3" fontId="7" fillId="2" borderId="0" xfId="4" applyNumberFormat="1" applyFont="1" applyFill="1" applyBorder="1" applyAlignment="1">
      <alignment horizontal="right" vertical="center"/>
    </xf>
    <xf numFmtId="3" fontId="4" fillId="0" borderId="0" xfId="4" applyNumberFormat="1" applyFont="1" applyFill="1" applyBorder="1" applyAlignment="1">
      <alignment horizontal="right" vertical="center"/>
    </xf>
    <xf numFmtId="0" fontId="7" fillId="0" borderId="8" xfId="4" applyFont="1" applyFill="1" applyBorder="1"/>
    <xf numFmtId="164" fontId="7" fillId="0" borderId="9" xfId="4" applyNumberFormat="1" applyFont="1" applyFill="1" applyBorder="1" applyAlignment="1">
      <alignment horizontal="right" vertical="center"/>
    </xf>
    <xf numFmtId="41" fontId="7" fillId="0" borderId="9" xfId="4" applyNumberFormat="1" applyFont="1" applyFill="1" applyBorder="1" applyAlignment="1">
      <alignment horizontal="right" vertical="center"/>
    </xf>
    <xf numFmtId="167" fontId="7" fillId="0" borderId="9" xfId="1" applyNumberFormat="1" applyFont="1" applyFill="1" applyBorder="1" applyAlignment="1">
      <alignment horizontal="right" vertical="center"/>
    </xf>
    <xf numFmtId="167" fontId="7" fillId="0" borderId="10" xfId="1" applyNumberFormat="1" applyFont="1" applyFill="1" applyBorder="1" applyAlignment="1">
      <alignment horizontal="right" vertical="center"/>
    </xf>
    <xf numFmtId="164" fontId="7" fillId="0" borderId="10" xfId="4" applyNumberFormat="1" applyFont="1" applyFill="1" applyBorder="1" applyAlignment="1">
      <alignment horizontal="right" vertical="center"/>
    </xf>
    <xf numFmtId="10" fontId="4" fillId="2" borderId="0" xfId="0" applyNumberFormat="1" applyFont="1" applyFill="1" applyBorder="1"/>
    <xf numFmtId="3" fontId="4" fillId="2" borderId="0" xfId="0" applyNumberFormat="1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66" fontId="7" fillId="0" borderId="7" xfId="4" applyNumberFormat="1" applyFont="1" applyFill="1" applyBorder="1" applyAlignment="1">
      <alignment horizontal="right" vertical="center"/>
    </xf>
    <xf numFmtId="166" fontId="4" fillId="0" borderId="0" xfId="4" applyNumberFormat="1" applyFont="1" applyFill="1" applyBorder="1" applyAlignment="1">
      <alignment horizontal="right" vertical="center"/>
    </xf>
    <xf numFmtId="0" fontId="7" fillId="2" borderId="11" xfId="4" applyFont="1" applyFill="1" applyBorder="1" applyAlignment="1">
      <alignment horizontal="left"/>
    </xf>
    <xf numFmtId="164" fontId="4" fillId="2" borderId="0" xfId="0" applyNumberFormat="1" applyFont="1" applyFill="1" applyBorder="1"/>
    <xf numFmtId="0" fontId="7" fillId="2" borderId="0" xfId="4" applyFont="1" applyFill="1" applyBorder="1" applyAlignment="1">
      <alignment horizontal="left"/>
    </xf>
    <xf numFmtId="0" fontId="3" fillId="3" borderId="0" xfId="4" applyFont="1" applyFill="1" applyBorder="1" applyAlignment="1">
      <alignment horizontal="left"/>
    </xf>
    <xf numFmtId="167" fontId="7" fillId="0" borderId="0" xfId="1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/>
    <xf numFmtId="0" fontId="4" fillId="2" borderId="6" xfId="0" applyFont="1" applyFill="1" applyBorder="1"/>
    <xf numFmtId="164" fontId="7" fillId="0" borderId="0" xfId="2" applyNumberFormat="1" applyFont="1" applyFill="1" applyBorder="1" applyAlignment="1">
      <alignment horizontal="right" vertical="center"/>
    </xf>
    <xf numFmtId="0" fontId="7" fillId="2" borderId="0" xfId="0" applyFont="1" applyFill="1"/>
    <xf numFmtId="41" fontId="7" fillId="0" borderId="0" xfId="0" applyNumberFormat="1" applyFont="1" applyFill="1" applyBorder="1" applyAlignment="1">
      <alignment horizontal="right" vertical="center"/>
    </xf>
    <xf numFmtId="41" fontId="4" fillId="2" borderId="0" xfId="0" applyNumberFormat="1" applyFont="1" applyFill="1" applyBorder="1"/>
    <xf numFmtId="0" fontId="4" fillId="0" borderId="0" xfId="0" applyFont="1"/>
    <xf numFmtId="166" fontId="4" fillId="0" borderId="0" xfId="0" applyNumberFormat="1" applyFont="1"/>
    <xf numFmtId="164" fontId="4" fillId="0" borderId="0" xfId="0" applyNumberFormat="1" applyFont="1"/>
    <xf numFmtId="9" fontId="7" fillId="2" borderId="0" xfId="2" applyFont="1" applyFill="1" applyBorder="1"/>
    <xf numFmtId="0" fontId="7" fillId="2" borderId="0" xfId="0" applyFont="1" applyFill="1" applyBorder="1"/>
    <xf numFmtId="165" fontId="7" fillId="2" borderId="0" xfId="1" applyNumberFormat="1" applyFont="1" applyFill="1" applyBorder="1"/>
    <xf numFmtId="0" fontId="7" fillId="2" borderId="0" xfId="4" applyFont="1" applyFill="1"/>
    <xf numFmtId="43" fontId="7" fillId="2" borderId="0" xfId="1" applyFont="1" applyFill="1" applyBorder="1"/>
    <xf numFmtId="164" fontId="7" fillId="2" borderId="0" xfId="4" applyNumberFormat="1" applyFont="1" applyFill="1" applyBorder="1" applyAlignment="1">
      <alignment horizontal="right" vertical="center"/>
    </xf>
    <xf numFmtId="164" fontId="12" fillId="0" borderId="0" xfId="4" applyNumberFormat="1" applyFont="1" applyFill="1" applyBorder="1" applyAlignment="1">
      <alignment horizontal="right" vertical="center"/>
    </xf>
    <xf numFmtId="0" fontId="7" fillId="0" borderId="12" xfId="4" applyFont="1" applyFill="1" applyBorder="1"/>
    <xf numFmtId="164" fontId="7" fillId="0" borderId="13" xfId="4" applyNumberFormat="1" applyFont="1" applyFill="1" applyBorder="1" applyAlignment="1">
      <alignment horizontal="right" vertical="center"/>
    </xf>
    <xf numFmtId="41" fontId="7" fillId="0" borderId="13" xfId="4" applyNumberFormat="1" applyFont="1" applyFill="1" applyBorder="1" applyAlignment="1">
      <alignment horizontal="right" vertical="center"/>
    </xf>
    <xf numFmtId="164" fontId="7" fillId="0" borderId="14" xfId="4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/>
    <xf numFmtId="164" fontId="7" fillId="2" borderId="0" xfId="2" applyNumberFormat="1" applyFont="1" applyFill="1"/>
    <xf numFmtId="164" fontId="7" fillId="2" borderId="0" xfId="2" applyNumberFormat="1" applyFont="1" applyFill="1" applyBorder="1"/>
    <xf numFmtId="168" fontId="7" fillId="0" borderId="0" xfId="4" applyNumberFormat="1" applyFont="1" applyFill="1" applyBorder="1" applyAlignment="1">
      <alignment horizontal="right" vertical="center"/>
    </xf>
    <xf numFmtId="9" fontId="7" fillId="0" borderId="0" xfId="2" applyFont="1" applyFill="1" applyBorder="1" applyAlignment="1">
      <alignment horizontal="right" vertical="center"/>
    </xf>
    <xf numFmtId="166" fontId="7" fillId="0" borderId="13" xfId="4" applyNumberFormat="1" applyFont="1" applyFill="1" applyBorder="1" applyAlignment="1">
      <alignment horizontal="right" vertical="center"/>
    </xf>
    <xf numFmtId="41" fontId="3" fillId="2" borderId="0" xfId="4" applyNumberFormat="1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right" vertical="center"/>
    </xf>
    <xf numFmtId="41" fontId="7" fillId="2" borderId="0" xfId="0" applyNumberFormat="1" applyFont="1" applyFill="1"/>
    <xf numFmtId="41" fontId="4" fillId="0" borderId="0" xfId="0" applyNumberFormat="1" applyFont="1"/>
    <xf numFmtId="0" fontId="8" fillId="2" borderId="2" xfId="0" applyFont="1" applyFill="1" applyBorder="1" applyAlignment="1">
      <alignment horizontal="right"/>
    </xf>
    <xf numFmtId="3" fontId="7" fillId="0" borderId="15" xfId="4" applyNumberFormat="1" applyFont="1" applyFill="1" applyBorder="1" applyAlignment="1">
      <alignment horizontal="right" vertical="center"/>
    </xf>
    <xf numFmtId="3" fontId="7" fillId="0" borderId="16" xfId="4" applyNumberFormat="1" applyFont="1" applyFill="1" applyBorder="1" applyAlignment="1">
      <alignment horizontal="right" vertical="center"/>
    </xf>
    <xf numFmtId="43" fontId="9" fillId="2" borderId="0" xfId="1" applyFont="1" applyFill="1" applyBorder="1"/>
    <xf numFmtId="3" fontId="7" fillId="0" borderId="5" xfId="4" applyNumberFormat="1" applyFont="1" applyFill="1" applyBorder="1" applyAlignment="1">
      <alignment horizontal="right" vertical="center"/>
    </xf>
    <xf numFmtId="164" fontId="7" fillId="0" borderId="5" xfId="4" applyNumberFormat="1" applyFont="1" applyFill="1" applyBorder="1" applyAlignment="1">
      <alignment horizontal="right" vertical="center"/>
    </xf>
    <xf numFmtId="166" fontId="7" fillId="0" borderId="5" xfId="4" applyNumberFormat="1" applyFont="1" applyFill="1" applyBorder="1" applyAlignment="1">
      <alignment horizontal="right" vertical="center"/>
    </xf>
    <xf numFmtId="3" fontId="7" fillId="0" borderId="13" xfId="4" applyNumberFormat="1" applyFont="1" applyFill="1" applyBorder="1" applyAlignment="1">
      <alignment horizontal="right" vertical="center"/>
    </xf>
    <xf numFmtId="167" fontId="7" fillId="0" borderId="13" xfId="1" applyNumberFormat="1" applyFont="1" applyFill="1" applyBorder="1" applyAlignment="1">
      <alignment horizontal="right" vertical="center"/>
    </xf>
    <xf numFmtId="167" fontId="7" fillId="0" borderId="14" xfId="1" applyNumberFormat="1" applyFont="1" applyFill="1" applyBorder="1" applyAlignment="1">
      <alignment horizontal="right" vertical="center"/>
    </xf>
    <xf numFmtId="164" fontId="7" fillId="0" borderId="12" xfId="4" applyNumberFormat="1" applyFont="1" applyFill="1" applyBorder="1" applyAlignment="1">
      <alignment horizontal="right" vertical="center"/>
    </xf>
    <xf numFmtId="43" fontId="9" fillId="2" borderId="0" xfId="1" applyFont="1" applyFill="1"/>
    <xf numFmtId="166" fontId="7" fillId="0" borderId="16" xfId="4" applyNumberFormat="1" applyFont="1" applyFill="1" applyBorder="1" applyAlignment="1">
      <alignment horizontal="right" vertical="center"/>
    </xf>
    <xf numFmtId="166" fontId="7" fillId="0" borderId="15" xfId="4" applyNumberFormat="1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horizontal="right" vertical="center"/>
    </xf>
    <xf numFmtId="4" fontId="7" fillId="0" borderId="5" xfId="4" applyNumberFormat="1" applyFont="1" applyFill="1" applyBorder="1" applyAlignment="1">
      <alignment horizontal="right" vertical="center"/>
    </xf>
    <xf numFmtId="4" fontId="7" fillId="0" borderId="6" xfId="4" applyNumberFormat="1" applyFont="1" applyFill="1" applyBorder="1" applyAlignment="1">
      <alignment horizontal="right" vertical="center"/>
    </xf>
    <xf numFmtId="3" fontId="7" fillId="0" borderId="9" xfId="4" applyNumberFormat="1" applyFont="1" applyFill="1" applyBorder="1" applyAlignment="1">
      <alignment horizontal="right" vertical="center"/>
    </xf>
    <xf numFmtId="164" fontId="7" fillId="0" borderId="8" xfId="4" applyNumberFormat="1" applyFont="1" applyFill="1" applyBorder="1" applyAlignment="1">
      <alignment horizontal="right" vertical="center"/>
    </xf>
    <xf numFmtId="3" fontId="7" fillId="0" borderId="10" xfId="4" applyNumberFormat="1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left"/>
    </xf>
    <xf numFmtId="0" fontId="7" fillId="2" borderId="0" xfId="4" applyFont="1" applyFill="1" applyBorder="1" applyAlignment="1">
      <alignment horizontal="left" wrapText="1"/>
    </xf>
    <xf numFmtId="0" fontId="4" fillId="2" borderId="0" xfId="0" applyFont="1" applyFill="1"/>
    <xf numFmtId="0" fontId="4" fillId="0" borderId="0" xfId="0" applyFont="1" applyFill="1" applyAlignment="1">
      <alignment horizontal="left"/>
    </xf>
    <xf numFmtId="0" fontId="0" fillId="2" borderId="0" xfId="0" applyFill="1"/>
    <xf numFmtId="0" fontId="8" fillId="2" borderId="2" xfId="0" applyFont="1" applyFill="1" applyBorder="1" applyAlignment="1">
      <alignment horizontal="left" indent="1"/>
    </xf>
    <xf numFmtId="0" fontId="8" fillId="2" borderId="17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7" fillId="2" borderId="5" xfId="4" applyFont="1" applyFill="1" applyBorder="1" applyAlignment="1">
      <alignment horizontal="left" indent="2"/>
    </xf>
    <xf numFmtId="168" fontId="7" fillId="2" borderId="0" xfId="4" applyNumberFormat="1" applyFont="1" applyFill="1" applyBorder="1" applyAlignment="1">
      <alignment horizontal="center" vertical="center"/>
    </xf>
    <xf numFmtId="168" fontId="7" fillId="2" borderId="19" xfId="4" applyNumberFormat="1" applyFont="1" applyFill="1" applyBorder="1" applyAlignment="1">
      <alignment horizontal="center" vertical="center"/>
    </xf>
    <xf numFmtId="168" fontId="7" fillId="2" borderId="6" xfId="4" applyNumberFormat="1" applyFont="1" applyFill="1" applyBorder="1" applyAlignment="1">
      <alignment horizontal="center" vertical="center"/>
    </xf>
    <xf numFmtId="168" fontId="7" fillId="2" borderId="0" xfId="4" applyNumberFormat="1" applyFont="1" applyFill="1" applyBorder="1" applyAlignment="1">
      <alignment horizontal="center"/>
    </xf>
    <xf numFmtId="168" fontId="7" fillId="0" borderId="0" xfId="4" applyNumberFormat="1" applyFont="1" applyFill="1" applyBorder="1" applyAlignment="1">
      <alignment horizontal="center" vertical="center"/>
    </xf>
    <xf numFmtId="0" fontId="3" fillId="2" borderId="20" xfId="4" applyFont="1" applyFill="1" applyBorder="1" applyAlignment="1">
      <alignment horizontal="left" indent="1"/>
    </xf>
    <xf numFmtId="168" fontId="3" fillId="2" borderId="1" xfId="4" applyNumberFormat="1" applyFont="1" applyFill="1" applyBorder="1" applyAlignment="1">
      <alignment horizontal="center" vertical="center"/>
    </xf>
    <xf numFmtId="168" fontId="3" fillId="2" borderId="21" xfId="4" applyNumberFormat="1" applyFont="1" applyFill="1" applyBorder="1" applyAlignment="1">
      <alignment horizontal="center" vertical="center"/>
    </xf>
    <xf numFmtId="168" fontId="3" fillId="2" borderId="9" xfId="4" applyNumberFormat="1" applyFont="1" applyFill="1" applyBorder="1" applyAlignment="1">
      <alignment horizontal="center"/>
    </xf>
    <xf numFmtId="0" fontId="3" fillId="2" borderId="0" xfId="4" applyFont="1" applyFill="1" applyBorder="1" applyAlignment="1">
      <alignment horizontal="left" indent="2"/>
    </xf>
    <xf numFmtId="41" fontId="8" fillId="2" borderId="0" xfId="0" applyNumberFormat="1" applyFont="1" applyFill="1" applyBorder="1"/>
    <xf numFmtId="41" fontId="3" fillId="2" borderId="0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indent="2"/>
    </xf>
    <xf numFmtId="41" fontId="14" fillId="2" borderId="0" xfId="0" applyNumberFormat="1" applyFont="1" applyFill="1" applyBorder="1"/>
    <xf numFmtId="41" fontId="13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/>
    </xf>
    <xf numFmtId="168" fontId="0" fillId="2" borderId="0" xfId="0" applyNumberFormat="1" applyFill="1"/>
    <xf numFmtId="169" fontId="0" fillId="2" borderId="0" xfId="0" applyNumberFormat="1" applyFill="1"/>
    <xf numFmtId="168" fontId="7" fillId="2" borderId="22" xfId="4" applyNumberFormat="1" applyFont="1" applyFill="1" applyBorder="1" applyAlignment="1">
      <alignment horizontal="center" vertical="center"/>
    </xf>
  </cellXfs>
  <cellStyles count="5">
    <cellStyle name="Comma" xfId="1" builtinId="3"/>
    <cellStyle name="Hyperlink" xfId="3" builtinId="8"/>
    <cellStyle name="Normal" xfId="0" builtinId="0"/>
    <cellStyle name="Normal 2" xfId="4" xr:uid="{A2ABA0A7-FE83-4CD9-B331-C93C7F907DB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ha_Agaiby\OneDrive%20-%20GTH\Results%20Disclosure\Results%204Q-2017\Factbook-4Q2017-Nagaiby-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Pakistan"/>
      <sheetName val="Algeria"/>
      <sheetName val="Bangladesh"/>
    </sheetNames>
    <sheetDataSet>
      <sheetData sheetId="0" refreshError="1"/>
      <sheetData sheetId="1">
        <row r="12">
          <cell r="Q12">
            <v>53.095407000000002</v>
          </cell>
          <cell r="R12">
            <v>53.625877000000003</v>
          </cell>
        </row>
      </sheetData>
      <sheetData sheetId="2">
        <row r="12">
          <cell r="Q12">
            <v>15.224119999999999</v>
          </cell>
          <cell r="R12">
            <v>14.960917999999999</v>
          </cell>
        </row>
      </sheetData>
      <sheetData sheetId="3">
        <row r="12">
          <cell r="Q12">
            <v>31.399246000000002</v>
          </cell>
          <cell r="R12">
            <v>31.345283999999999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CFFE-2F4C-481A-AC4E-BFE546C2927E}">
  <sheetPr>
    <tabColor rgb="FF92D050"/>
    <pageSetUpPr fitToPage="1"/>
  </sheetPr>
  <dimension ref="B1:AU40"/>
  <sheetViews>
    <sheetView showGridLines="0" view="pageBreakPreview" zoomScale="85" zoomScaleNormal="90" zoomScaleSheetLayoutView="85" workbookViewId="0">
      <pane xSplit="2" ySplit="4" topLeftCell="M5" activePane="bottomRight" state="frozen"/>
      <selection activeCell="V6" sqref="V6"/>
      <selection pane="topRight" activeCell="V6" sqref="V6"/>
      <selection pane="bottomLeft" activeCell="V6" sqref="V6"/>
      <selection pane="bottomRight" activeCell="M40" sqref="M40"/>
    </sheetView>
  </sheetViews>
  <sheetFormatPr defaultColWidth="8.85546875" defaultRowHeight="12" x14ac:dyDescent="0.2"/>
  <cols>
    <col min="1" max="1" width="1.7109375" style="48" customWidth="1"/>
    <col min="2" max="2" width="64.7109375" style="48" customWidth="1"/>
    <col min="3" max="24" width="10.5703125" style="48" customWidth="1"/>
    <col min="25" max="27" width="8.85546875" style="48"/>
    <col min="28" max="31" width="10.5703125" style="48" customWidth="1"/>
    <col min="32" max="32" width="8.85546875" style="48"/>
    <col min="33" max="37" width="9.140625" style="48" customWidth="1"/>
    <col min="38" max="16384" width="8.85546875" style="48"/>
  </cols>
  <sheetData>
    <row r="1" spans="2:47" s="2" customFormat="1" x14ac:dyDescent="0.2">
      <c r="B1" s="1" t="s">
        <v>51</v>
      </c>
    </row>
    <row r="2" spans="2:47" s="2" customFormat="1" x14ac:dyDescent="0.2">
      <c r="B2" s="3" t="s">
        <v>1</v>
      </c>
    </row>
    <row r="3" spans="2:47" s="2" customFormat="1" ht="12.75" thickBot="1" x14ac:dyDescent="0.25">
      <c r="B3" s="4" t="s">
        <v>2</v>
      </c>
    </row>
    <row r="4" spans="2:47" s="54" customFormat="1" ht="13.5" thickTop="1" thickBot="1" x14ac:dyDescent="0.25"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8" t="s">
        <v>20</v>
      </c>
      <c r="T4" s="73" t="s">
        <v>21</v>
      </c>
      <c r="U4" s="7" t="s">
        <v>22</v>
      </c>
      <c r="V4" s="7" t="s">
        <v>23</v>
      </c>
      <c r="W4" s="7" t="s">
        <v>24</v>
      </c>
      <c r="X4" s="8" t="s">
        <v>25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12</v>
      </c>
      <c r="AF4" s="7" t="s">
        <v>13</v>
      </c>
      <c r="AG4" s="7" t="s">
        <v>14</v>
      </c>
      <c r="AH4" s="7" t="s">
        <v>15</v>
      </c>
      <c r="AI4" s="7" t="s">
        <v>16</v>
      </c>
      <c r="AJ4" s="8" t="s">
        <v>17</v>
      </c>
      <c r="AK4" s="2"/>
      <c r="AL4" s="7" t="s">
        <v>8</v>
      </c>
      <c r="AM4" s="7" t="s">
        <v>9</v>
      </c>
      <c r="AN4" s="7" t="s">
        <v>10</v>
      </c>
      <c r="AO4" s="7" t="s">
        <v>11</v>
      </c>
      <c r="AP4" s="7" t="s">
        <v>12</v>
      </c>
      <c r="AQ4" s="7" t="s">
        <v>13</v>
      </c>
      <c r="AR4" s="7" t="s">
        <v>14</v>
      </c>
      <c r="AS4" s="7" t="s">
        <v>15</v>
      </c>
      <c r="AT4" s="8" t="s">
        <v>16</v>
      </c>
      <c r="AU4" s="8" t="s">
        <v>17</v>
      </c>
    </row>
    <row r="5" spans="2:47" s="15" customFormat="1" x14ac:dyDescent="0.2">
      <c r="B5" s="10" t="s">
        <v>26</v>
      </c>
      <c r="C5" s="11">
        <v>133.62760792470598</v>
      </c>
      <c r="D5" s="11">
        <v>141.142</v>
      </c>
      <c r="E5" s="11">
        <v>142.00899999999999</v>
      </c>
      <c r="F5" s="11">
        <v>146.10599999999999</v>
      </c>
      <c r="G5" s="11">
        <v>146.802962034845</v>
      </c>
      <c r="H5" s="11">
        <v>151.21759936961101</v>
      </c>
      <c r="I5" s="11">
        <v>153.618157214409</v>
      </c>
      <c r="J5" s="11">
        <v>152.59041606</v>
      </c>
      <c r="K5" s="11">
        <v>154.855493</v>
      </c>
      <c r="L5" s="11">
        <v>157.23493687999999</v>
      </c>
      <c r="M5" s="11">
        <v>156.50231381999998</v>
      </c>
      <c r="N5" s="11">
        <v>152.12065552999996</v>
      </c>
      <c r="O5" s="11">
        <v>150.99637142</v>
      </c>
      <c r="P5" s="11">
        <v>147.82866679999998</v>
      </c>
      <c r="Q5" s="11">
        <v>144.16387900000001</v>
      </c>
      <c r="R5" s="11">
        <v>131.40138125999999</v>
      </c>
      <c r="S5" s="74">
        <v>129.13657110999998</v>
      </c>
      <c r="T5" s="75">
        <v>562.88460792470596</v>
      </c>
      <c r="U5" s="11">
        <v>604</v>
      </c>
      <c r="V5" s="11">
        <v>620.71339922999994</v>
      </c>
      <c r="W5" s="11">
        <v>574.39029847999996</v>
      </c>
      <c r="X5" s="12">
        <v>129.13657110999998</v>
      </c>
      <c r="Y5" s="14"/>
      <c r="AA5" s="11">
        <v>146.802962034845</v>
      </c>
      <c r="AB5" s="11">
        <v>151.21759936961101</v>
      </c>
      <c r="AC5" s="11">
        <v>153.618157214409</v>
      </c>
      <c r="AD5" s="11">
        <v>152.59041606</v>
      </c>
      <c r="AE5" s="11">
        <v>154.85549297999998</v>
      </c>
      <c r="AF5" s="11">
        <v>157.23493690999999</v>
      </c>
      <c r="AG5" s="11">
        <v>156.50231375000004</v>
      </c>
      <c r="AH5" s="11">
        <v>152.12065547999998</v>
      </c>
      <c r="AI5" s="11">
        <v>150.99637142</v>
      </c>
      <c r="AJ5" s="74">
        <v>147.82866682999997</v>
      </c>
      <c r="AK5" s="2"/>
      <c r="AL5" s="76">
        <f t="shared" ref="AL5:AU16" si="0">AA5-G5</f>
        <v>0</v>
      </c>
      <c r="AM5" s="76">
        <f t="shared" si="0"/>
        <v>0</v>
      </c>
      <c r="AN5" s="76">
        <f t="shared" si="0"/>
        <v>0</v>
      </c>
      <c r="AO5" s="76">
        <f t="shared" si="0"/>
        <v>0</v>
      </c>
      <c r="AP5" s="76">
        <f t="shared" si="0"/>
        <v>-2.0000015865662135E-8</v>
      </c>
      <c r="AQ5" s="76">
        <f t="shared" si="0"/>
        <v>2.9999995376783772E-8</v>
      </c>
      <c r="AR5" s="76">
        <f t="shared" si="0"/>
        <v>-6.9999941842979752E-8</v>
      </c>
      <c r="AS5" s="76">
        <f t="shared" si="0"/>
        <v>-4.9999982820736477E-8</v>
      </c>
      <c r="AT5" s="76">
        <f t="shared" si="0"/>
        <v>0</v>
      </c>
      <c r="AU5" s="76">
        <f t="shared" si="0"/>
        <v>2.9999995376783772E-8</v>
      </c>
    </row>
    <row r="6" spans="2:47" s="15" customFormat="1" x14ac:dyDescent="0.2">
      <c r="B6" s="16" t="s">
        <v>27</v>
      </c>
      <c r="C6" s="11">
        <v>131.92130671575998</v>
      </c>
      <c r="D6" s="11">
        <v>139.291</v>
      </c>
      <c r="E6" s="11">
        <v>140.298</v>
      </c>
      <c r="F6" s="11">
        <v>144.13800000000001</v>
      </c>
      <c r="G6" s="11">
        <v>144.771650177385</v>
      </c>
      <c r="H6" s="11">
        <v>149.172444282713</v>
      </c>
      <c r="I6" s="11">
        <v>151.23629429510601</v>
      </c>
      <c r="J6" s="11">
        <v>150.51033227000002</v>
      </c>
      <c r="K6" s="11">
        <v>152.83819391</v>
      </c>
      <c r="L6" s="11">
        <v>152.40113503999999</v>
      </c>
      <c r="M6" s="11">
        <v>153.21112687000002</v>
      </c>
      <c r="N6" s="11">
        <v>147.20932786999998</v>
      </c>
      <c r="O6" s="11">
        <v>147.05674119999998</v>
      </c>
      <c r="P6" s="11">
        <v>143.91840017999996</v>
      </c>
      <c r="Q6" s="11">
        <v>139.61217794000001</v>
      </c>
      <c r="R6" s="11">
        <v>126.54539731</v>
      </c>
      <c r="S6" s="12">
        <v>125.06745449</v>
      </c>
      <c r="T6" s="77">
        <v>555.64830671575999</v>
      </c>
      <c r="U6" s="11">
        <v>596</v>
      </c>
      <c r="V6" s="11">
        <v>605.65978369000004</v>
      </c>
      <c r="W6" s="11">
        <v>557.13271663</v>
      </c>
      <c r="X6" s="12">
        <v>125.06745449</v>
      </c>
      <c r="Y6" s="14"/>
      <c r="AA6" s="11">
        <v>144.771650177385</v>
      </c>
      <c r="AB6" s="11">
        <v>149.172444282713</v>
      </c>
      <c r="AC6" s="11">
        <v>151.23629429510601</v>
      </c>
      <c r="AD6" s="11">
        <v>150.51033227000002</v>
      </c>
      <c r="AE6" s="11">
        <v>152.83819388999999</v>
      </c>
      <c r="AF6" s="11">
        <v>152.40113506999998</v>
      </c>
      <c r="AG6" s="11">
        <v>153.21112680000002</v>
      </c>
      <c r="AH6" s="11">
        <v>147.20932782</v>
      </c>
      <c r="AI6" s="11">
        <v>147.0567412</v>
      </c>
      <c r="AJ6" s="12">
        <v>143.91840020999999</v>
      </c>
      <c r="AK6" s="2"/>
      <c r="AL6" s="76">
        <f t="shared" si="0"/>
        <v>0</v>
      </c>
      <c r="AM6" s="76">
        <f t="shared" si="0"/>
        <v>0</v>
      </c>
      <c r="AN6" s="76">
        <f t="shared" si="0"/>
        <v>0</v>
      </c>
      <c r="AO6" s="76">
        <f t="shared" si="0"/>
        <v>0</v>
      </c>
      <c r="AP6" s="76">
        <f t="shared" si="0"/>
        <v>-2.0000015865662135E-8</v>
      </c>
      <c r="AQ6" s="76">
        <f t="shared" si="0"/>
        <v>2.9999995376783772E-8</v>
      </c>
      <c r="AR6" s="76">
        <f t="shared" si="0"/>
        <v>-6.9999998686398612E-8</v>
      </c>
      <c r="AS6" s="76">
        <f t="shared" si="0"/>
        <v>-4.9999982820736477E-8</v>
      </c>
      <c r="AT6" s="76">
        <f t="shared" si="0"/>
        <v>0</v>
      </c>
      <c r="AU6" s="76">
        <f t="shared" si="0"/>
        <v>3.0000023798493203E-8</v>
      </c>
    </row>
    <row r="7" spans="2:47" s="15" customFormat="1" x14ac:dyDescent="0.2">
      <c r="B7" s="10" t="s">
        <v>28</v>
      </c>
      <c r="C7" s="11">
        <v>49.330486947573199</v>
      </c>
      <c r="D7" s="11">
        <v>53.906999999999996</v>
      </c>
      <c r="E7" s="11">
        <v>56.392000000000003</v>
      </c>
      <c r="F7" s="11">
        <v>59.597000000000001</v>
      </c>
      <c r="G7" s="11">
        <v>59.539186684343704</v>
      </c>
      <c r="H7" s="11">
        <v>63.377849186265202</v>
      </c>
      <c r="I7" s="11">
        <v>68.651864367443096</v>
      </c>
      <c r="J7" s="11">
        <v>50.63795841000001</v>
      </c>
      <c r="K7" s="11">
        <v>70.084967450000022</v>
      </c>
      <c r="L7" s="11">
        <v>68.735095639999997</v>
      </c>
      <c r="M7" s="11">
        <v>73.040884359999993</v>
      </c>
      <c r="N7" s="11">
        <v>55.445644969999982</v>
      </c>
      <c r="O7" s="11">
        <v>69.380984589999983</v>
      </c>
      <c r="P7" s="11">
        <v>60.703684879999983</v>
      </c>
      <c r="Q7" s="11">
        <v>55.677099489999989</v>
      </c>
      <c r="R7" s="11">
        <v>47.386388740000008</v>
      </c>
      <c r="S7" s="12">
        <v>46.575369380000005</v>
      </c>
      <c r="T7" s="77">
        <v>219.22648694757319</v>
      </c>
      <c r="U7" s="11">
        <v>242</v>
      </c>
      <c r="V7" s="11">
        <v>267.30659242000002</v>
      </c>
      <c r="W7" s="11">
        <v>233.14815769999996</v>
      </c>
      <c r="X7" s="12">
        <v>46.575369380000005</v>
      </c>
      <c r="Y7" s="14"/>
      <c r="AA7" s="11">
        <v>59.539186684343704</v>
      </c>
      <c r="AB7" s="11">
        <v>63.377849186265202</v>
      </c>
      <c r="AC7" s="11">
        <v>68.651864367443096</v>
      </c>
      <c r="AD7" s="11">
        <v>50.63795841000001</v>
      </c>
      <c r="AE7" s="11">
        <v>70.084967479999975</v>
      </c>
      <c r="AF7" s="11">
        <v>68.735095689999994</v>
      </c>
      <c r="AG7" s="11">
        <v>73.040884309999996</v>
      </c>
      <c r="AH7" s="11">
        <v>55.445644899999984</v>
      </c>
      <c r="AI7" s="11">
        <v>69.380984619999992</v>
      </c>
      <c r="AJ7" s="12">
        <v>60.703684919999986</v>
      </c>
      <c r="AK7" s="2"/>
      <c r="AL7" s="76">
        <f t="shared" si="0"/>
        <v>0</v>
      </c>
      <c r="AM7" s="76">
        <f t="shared" si="0"/>
        <v>0</v>
      </c>
      <c r="AN7" s="76">
        <f t="shared" si="0"/>
        <v>0</v>
      </c>
      <c r="AO7" s="76">
        <f t="shared" si="0"/>
        <v>0</v>
      </c>
      <c r="AP7" s="76">
        <f t="shared" si="0"/>
        <v>2.9999952744219627E-8</v>
      </c>
      <c r="AQ7" s="76">
        <f t="shared" si="0"/>
        <v>4.9999997031591192E-8</v>
      </c>
      <c r="AR7" s="76">
        <f t="shared" si="0"/>
        <v>-4.9999997031591192E-8</v>
      </c>
      <c r="AS7" s="76">
        <f t="shared" si="0"/>
        <v>-6.9999998686398612E-8</v>
      </c>
      <c r="AT7" s="76">
        <f t="shared" si="0"/>
        <v>3.0000009587638488E-8</v>
      </c>
      <c r="AU7" s="76">
        <f t="shared" si="0"/>
        <v>4.000000330961484E-8</v>
      </c>
    </row>
    <row r="8" spans="2:47" s="15" customFormat="1" x14ac:dyDescent="0.2">
      <c r="B8" s="10" t="s">
        <v>29</v>
      </c>
      <c r="C8" s="17">
        <v>0.374</v>
      </c>
      <c r="D8" s="17">
        <v>0.38193476447500829</v>
      </c>
      <c r="E8" s="17">
        <v>0.3971041461663406</v>
      </c>
      <c r="F8" s="17">
        <v>0.40790248175981825</v>
      </c>
      <c r="G8" s="17">
        <v>0.40556948937816584</v>
      </c>
      <c r="H8" s="17">
        <v>0.41911673396319415</v>
      </c>
      <c r="I8" s="17">
        <v>0.44689742496238505</v>
      </c>
      <c r="J8" s="17">
        <v>0.33185543179912874</v>
      </c>
      <c r="K8" s="17">
        <v>0.45258302493667452</v>
      </c>
      <c r="L8" s="17">
        <v>0.43714900138547375</v>
      </c>
      <c r="M8" s="17">
        <v>0.46670801585724442</v>
      </c>
      <c r="N8" s="17">
        <v>0.36448465710868211</v>
      </c>
      <c r="O8" s="17">
        <v>0.45948776078211256</v>
      </c>
      <c r="P8" s="17">
        <v>0.41063540782740787</v>
      </c>
      <c r="Q8" s="17">
        <v>0.38620700189400414</v>
      </c>
      <c r="R8" s="17">
        <v>0.36062321632858618</v>
      </c>
      <c r="S8" s="18">
        <v>0.36066753964162934</v>
      </c>
      <c r="T8" s="78">
        <v>0.38946967790758624</v>
      </c>
      <c r="U8" s="17">
        <v>0.40100000000000002</v>
      </c>
      <c r="V8" s="17">
        <v>0.4306441471242542</v>
      </c>
      <c r="W8" s="17">
        <v>0.4059054589135232</v>
      </c>
      <c r="X8" s="18">
        <v>0.36066753964162934</v>
      </c>
      <c r="AA8" s="17">
        <v>0.40556948937816584</v>
      </c>
      <c r="AB8" s="17">
        <v>0.41911673396319415</v>
      </c>
      <c r="AC8" s="17">
        <v>0.44689742496238505</v>
      </c>
      <c r="AD8" s="17">
        <v>0.33185543179912874</v>
      </c>
      <c r="AE8" s="17">
        <v>0.45258302518885557</v>
      </c>
      <c r="AF8" s="17">
        <v>0.43714900162006243</v>
      </c>
      <c r="AG8" s="17">
        <v>0.46670801574650828</v>
      </c>
      <c r="AH8" s="17">
        <v>0.3644846567683222</v>
      </c>
      <c r="AI8" s="17">
        <v>0.45948776098079291</v>
      </c>
      <c r="AJ8" s="18">
        <v>0.41063540801465803</v>
      </c>
      <c r="AK8" s="2"/>
      <c r="AL8" s="76">
        <f t="shared" si="0"/>
        <v>0</v>
      </c>
      <c r="AM8" s="76">
        <f t="shared" si="0"/>
        <v>0</v>
      </c>
      <c r="AN8" s="76">
        <f t="shared" si="0"/>
        <v>0</v>
      </c>
      <c r="AO8" s="76">
        <f t="shared" si="0"/>
        <v>0</v>
      </c>
      <c r="AP8" s="76">
        <f t="shared" si="0"/>
        <v>2.5218105381696887E-10</v>
      </c>
      <c r="AQ8" s="76">
        <f t="shared" si="0"/>
        <v>2.3458868181336356E-10</v>
      </c>
      <c r="AR8" s="76">
        <f t="shared" si="0"/>
        <v>-1.1073614247791852E-10</v>
      </c>
      <c r="AS8" s="76">
        <f t="shared" si="0"/>
        <v>-3.4035990692515838E-10</v>
      </c>
      <c r="AT8" s="76">
        <f t="shared" si="0"/>
        <v>1.9868034994985351E-10</v>
      </c>
      <c r="AU8" s="76">
        <f t="shared" si="0"/>
        <v>1.8725015982212767E-10</v>
      </c>
    </row>
    <row r="9" spans="2:47" s="15" customFormat="1" x14ac:dyDescent="0.2">
      <c r="B9" s="10" t="s">
        <v>30</v>
      </c>
      <c r="C9" s="11">
        <v>26.652795892585999</v>
      </c>
      <c r="D9" s="11">
        <v>42.786000000000001</v>
      </c>
      <c r="E9" s="11">
        <v>49.826000000000001</v>
      </c>
      <c r="F9" s="11">
        <v>58.963000000000001</v>
      </c>
      <c r="G9" s="11">
        <v>11.971291393522462</v>
      </c>
      <c r="H9" s="11">
        <v>32.01863461315218</v>
      </c>
      <c r="I9" s="11">
        <v>48.585378523315335</v>
      </c>
      <c r="J9" s="11">
        <v>41.552796273699997</v>
      </c>
      <c r="K9" s="11">
        <v>17.132459091409331</v>
      </c>
      <c r="L9" s="11">
        <v>32.767456242751898</v>
      </c>
      <c r="M9" s="11">
        <v>22.001224616289662</v>
      </c>
      <c r="N9" s="11">
        <v>64.842856101239562</v>
      </c>
      <c r="O9" s="11">
        <v>9.6068207920061255</v>
      </c>
      <c r="P9" s="11">
        <v>17.594241600896016</v>
      </c>
      <c r="Q9" s="11">
        <v>27.988961744396988</v>
      </c>
      <c r="R9" s="11">
        <v>45.51824888724515</v>
      </c>
      <c r="S9" s="12">
        <v>384.97621625229448</v>
      </c>
      <c r="T9" s="77">
        <v>178.22779589258599</v>
      </c>
      <c r="U9" s="11">
        <v>134</v>
      </c>
      <c r="V9" s="11">
        <v>136.74399605169046</v>
      </c>
      <c r="W9" s="11">
        <v>100.70827302454428</v>
      </c>
      <c r="X9" s="12">
        <v>384.97621625229448</v>
      </c>
      <c r="Y9" s="14"/>
      <c r="AA9" s="11">
        <v>11.971291393522462</v>
      </c>
      <c r="AB9" s="11">
        <v>32.01863461315218</v>
      </c>
      <c r="AC9" s="11">
        <v>48.585378523315335</v>
      </c>
      <c r="AD9" s="11">
        <v>41.552796273699997</v>
      </c>
      <c r="AE9" s="11">
        <v>17.132459091409331</v>
      </c>
      <c r="AF9" s="11">
        <v>32.767456242751898</v>
      </c>
      <c r="AG9" s="11">
        <v>22.001224616289662</v>
      </c>
      <c r="AH9" s="11">
        <v>64.842856101239562</v>
      </c>
      <c r="AI9" s="11">
        <v>9.6068207920061273</v>
      </c>
      <c r="AJ9" s="12">
        <v>17.594241600896016</v>
      </c>
      <c r="AK9" s="2"/>
      <c r="AL9" s="76">
        <f t="shared" si="0"/>
        <v>0</v>
      </c>
      <c r="AM9" s="76">
        <f t="shared" si="0"/>
        <v>0</v>
      </c>
      <c r="AN9" s="76">
        <f t="shared" si="0"/>
        <v>0</v>
      </c>
      <c r="AO9" s="76">
        <f t="shared" si="0"/>
        <v>0</v>
      </c>
      <c r="AP9" s="76">
        <f t="shared" si="0"/>
        <v>0</v>
      </c>
      <c r="AQ9" s="76">
        <f t="shared" si="0"/>
        <v>0</v>
      </c>
      <c r="AR9" s="76">
        <f t="shared" si="0"/>
        <v>0</v>
      </c>
      <c r="AS9" s="76">
        <f t="shared" si="0"/>
        <v>0</v>
      </c>
      <c r="AT9" s="76">
        <f t="shared" si="0"/>
        <v>0</v>
      </c>
      <c r="AU9" s="76">
        <f t="shared" si="0"/>
        <v>0</v>
      </c>
    </row>
    <row r="10" spans="2:47" s="15" customFormat="1" x14ac:dyDescent="0.2">
      <c r="B10" s="10" t="s">
        <v>31</v>
      </c>
      <c r="C10" s="11">
        <v>26.652795892585999</v>
      </c>
      <c r="D10" s="11">
        <v>42.786000000000001</v>
      </c>
      <c r="E10" s="11">
        <v>49.826000000000001</v>
      </c>
      <c r="F10" s="11">
        <v>58.963000000000001</v>
      </c>
      <c r="G10" s="11">
        <v>11.971291393522462</v>
      </c>
      <c r="H10" s="11">
        <v>32.01863461315218</v>
      </c>
      <c r="I10" s="11">
        <v>48.585378523315335</v>
      </c>
      <c r="J10" s="11">
        <v>41.552796273699997</v>
      </c>
      <c r="K10" s="11">
        <v>17.132459091409331</v>
      </c>
      <c r="L10" s="11">
        <v>32.767456242751898</v>
      </c>
      <c r="M10" s="11">
        <v>22.001224616289662</v>
      </c>
      <c r="N10" s="11">
        <v>64.842856101239562</v>
      </c>
      <c r="O10" s="11">
        <v>9.6068207920061255</v>
      </c>
      <c r="P10" s="11">
        <v>17.594241600896016</v>
      </c>
      <c r="Q10" s="11">
        <v>27.988961744396988</v>
      </c>
      <c r="R10" s="11">
        <v>45.51824888724515</v>
      </c>
      <c r="S10" s="12">
        <v>55.132012185224681</v>
      </c>
      <c r="T10" s="77">
        <v>178.22779589258599</v>
      </c>
      <c r="U10" s="11">
        <v>134</v>
      </c>
      <c r="V10" s="11">
        <v>136.74399605169046</v>
      </c>
      <c r="W10" s="11">
        <v>100.70827302454428</v>
      </c>
      <c r="X10" s="12">
        <v>55.132012185224681</v>
      </c>
      <c r="Y10" s="14"/>
      <c r="AA10" s="11">
        <v>11.971291393522462</v>
      </c>
      <c r="AB10" s="11">
        <v>32.01863461315218</v>
      </c>
      <c r="AC10" s="11">
        <v>48.585378523315335</v>
      </c>
      <c r="AD10" s="11">
        <v>41.552796273699997</v>
      </c>
      <c r="AE10" s="11">
        <v>17.132459091409331</v>
      </c>
      <c r="AF10" s="11">
        <v>32.767456242751898</v>
      </c>
      <c r="AG10" s="11">
        <v>22.001224616289662</v>
      </c>
      <c r="AH10" s="11">
        <v>64.842856101239562</v>
      </c>
      <c r="AI10" s="11">
        <v>9.6068207920061273</v>
      </c>
      <c r="AJ10" s="12">
        <v>17.594241600896016</v>
      </c>
      <c r="AK10" s="2"/>
      <c r="AL10" s="76">
        <f t="shared" si="0"/>
        <v>0</v>
      </c>
      <c r="AM10" s="76">
        <f t="shared" si="0"/>
        <v>0</v>
      </c>
      <c r="AN10" s="76">
        <f t="shared" si="0"/>
        <v>0</v>
      </c>
      <c r="AO10" s="76">
        <f t="shared" si="0"/>
        <v>0</v>
      </c>
      <c r="AP10" s="76">
        <f t="shared" si="0"/>
        <v>0</v>
      </c>
      <c r="AQ10" s="76">
        <f t="shared" si="0"/>
        <v>0</v>
      </c>
      <c r="AR10" s="76">
        <f t="shared" si="0"/>
        <v>0</v>
      </c>
      <c r="AS10" s="76">
        <f t="shared" si="0"/>
        <v>0</v>
      </c>
      <c r="AT10" s="76">
        <f t="shared" si="0"/>
        <v>0</v>
      </c>
      <c r="AU10" s="76">
        <f t="shared" si="0"/>
        <v>0</v>
      </c>
    </row>
    <row r="11" spans="2:47" s="15" customFormat="1" x14ac:dyDescent="0.2">
      <c r="B11" s="10" t="s">
        <v>32</v>
      </c>
      <c r="C11" s="19">
        <v>4.3654250417270299</v>
      </c>
      <c r="D11" s="19">
        <v>5.0279999999999996</v>
      </c>
      <c r="E11" s="19">
        <v>6.3230000000000004</v>
      </c>
      <c r="F11" s="19">
        <v>7.4770000000000003</v>
      </c>
      <c r="G11" s="19">
        <v>8.5815280096283413</v>
      </c>
      <c r="H11" s="19">
        <v>9.3396983526703092</v>
      </c>
      <c r="I11" s="19">
        <v>11.4839181092683</v>
      </c>
      <c r="J11" s="19">
        <v>12.22214365</v>
      </c>
      <c r="K11" s="19">
        <v>13.607151179999999</v>
      </c>
      <c r="L11" s="19">
        <v>14.859615160000001</v>
      </c>
      <c r="M11" s="19">
        <v>16.56886952</v>
      </c>
      <c r="N11" s="19">
        <v>17.543041469999999</v>
      </c>
      <c r="O11" s="19">
        <v>19.208284260000006</v>
      </c>
      <c r="P11" s="19">
        <v>19.034439020000001</v>
      </c>
      <c r="Q11" s="19">
        <v>20.473113359999999</v>
      </c>
      <c r="R11" s="19">
        <v>19.202005109999998</v>
      </c>
      <c r="S11" s="20">
        <v>19.847887119999999</v>
      </c>
      <c r="T11" s="79">
        <v>23.193425041727032</v>
      </c>
      <c r="U11" s="11">
        <v>41.6</v>
      </c>
      <c r="V11" s="11">
        <v>62.578677329999998</v>
      </c>
      <c r="W11" s="11">
        <v>77.917841750000008</v>
      </c>
      <c r="X11" s="12">
        <v>19.847887119999999</v>
      </c>
      <c r="Y11" s="14"/>
      <c r="AA11" s="19">
        <v>8.5815280096283413</v>
      </c>
      <c r="AB11" s="19">
        <v>9.3396983526703092</v>
      </c>
      <c r="AC11" s="19">
        <v>11.4839181092683</v>
      </c>
      <c r="AD11" s="19">
        <v>12.22214365</v>
      </c>
      <c r="AE11" s="19">
        <v>13.607151179999999</v>
      </c>
      <c r="AF11" s="19">
        <v>14.859615149999998</v>
      </c>
      <c r="AG11" s="19">
        <v>16.56886952</v>
      </c>
      <c r="AH11" s="19">
        <v>17.543041460000001</v>
      </c>
      <c r="AI11" s="19">
        <v>19.208284249999998</v>
      </c>
      <c r="AJ11" s="20">
        <v>19.034439030000001</v>
      </c>
      <c r="AK11" s="2"/>
      <c r="AL11" s="76">
        <f t="shared" si="0"/>
        <v>0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-1.0000002603760549E-8</v>
      </c>
      <c r="AR11" s="76">
        <f t="shared" si="0"/>
        <v>0</v>
      </c>
      <c r="AS11" s="76">
        <f t="shared" si="0"/>
        <v>-9.9999972746900312E-9</v>
      </c>
      <c r="AT11" s="76">
        <f t="shared" si="0"/>
        <v>-1.0000007932831068E-8</v>
      </c>
      <c r="AU11" s="76">
        <f t="shared" si="0"/>
        <v>1.000000082740371E-8</v>
      </c>
    </row>
    <row r="12" spans="2:47" s="15" customFormat="1" x14ac:dyDescent="0.2">
      <c r="B12" s="10" t="s">
        <v>33</v>
      </c>
      <c r="C12" s="19">
        <v>29.366001000000001</v>
      </c>
      <c r="D12" s="19">
        <v>29.751000000000001</v>
      </c>
      <c r="E12" s="19">
        <v>30.218</v>
      </c>
      <c r="F12" s="19">
        <v>30.789000000000001</v>
      </c>
      <c r="G12" s="19">
        <v>31.805057000000001</v>
      </c>
      <c r="H12" s="19">
        <v>32.049366999999997</v>
      </c>
      <c r="I12" s="19">
        <v>32.317163999999998</v>
      </c>
      <c r="J12" s="19">
        <v>32.294046999999999</v>
      </c>
      <c r="K12" s="19">
        <v>31.575209999999998</v>
      </c>
      <c r="L12" s="19">
        <v>31.145432</v>
      </c>
      <c r="M12" s="19">
        <v>28.960978000000001</v>
      </c>
      <c r="N12" s="19">
        <v>30.376759</v>
      </c>
      <c r="O12" s="19">
        <v>30.501653999999998</v>
      </c>
      <c r="P12" s="19">
        <v>30.686364999999999</v>
      </c>
      <c r="Q12" s="19">
        <v>31.399246000000002</v>
      </c>
      <c r="R12" s="19">
        <v>31.345283999999999</v>
      </c>
      <c r="S12" s="20">
        <v>32.195967000000003</v>
      </c>
      <c r="T12" s="79">
        <v>30.789000000000001</v>
      </c>
      <c r="U12" s="19">
        <v>32.299999999999997</v>
      </c>
      <c r="V12" s="19">
        <v>30.376759</v>
      </c>
      <c r="W12" s="19">
        <v>31.345283999999999</v>
      </c>
      <c r="X12" s="20">
        <v>32.195967000000003</v>
      </c>
      <c r="AA12" s="19">
        <v>31.805057000000001</v>
      </c>
      <c r="AB12" s="19">
        <v>32.049366999999997</v>
      </c>
      <c r="AC12" s="19">
        <v>32.317163999999998</v>
      </c>
      <c r="AD12" s="19">
        <v>32.294046999999999</v>
      </c>
      <c r="AE12" s="19">
        <v>31.575209999999998</v>
      </c>
      <c r="AF12" s="19">
        <v>31.145432</v>
      </c>
      <c r="AG12" s="19">
        <v>28.960978000000001</v>
      </c>
      <c r="AH12" s="19">
        <v>30.376759</v>
      </c>
      <c r="AI12" s="19">
        <v>30.501653999999998</v>
      </c>
      <c r="AJ12" s="20">
        <v>30.686364999999999</v>
      </c>
      <c r="AK12" s="2"/>
      <c r="AL12" s="76">
        <f t="shared" si="0"/>
        <v>0</v>
      </c>
      <c r="AM12" s="76">
        <f t="shared" si="0"/>
        <v>0</v>
      </c>
      <c r="AN12" s="76">
        <f t="shared" si="0"/>
        <v>0</v>
      </c>
      <c r="AO12" s="76">
        <f t="shared" si="0"/>
        <v>0</v>
      </c>
      <c r="AP12" s="76">
        <f t="shared" si="0"/>
        <v>0</v>
      </c>
      <c r="AQ12" s="76">
        <f t="shared" si="0"/>
        <v>0</v>
      </c>
      <c r="AR12" s="76">
        <f t="shared" si="0"/>
        <v>0</v>
      </c>
      <c r="AS12" s="76">
        <f t="shared" si="0"/>
        <v>0</v>
      </c>
      <c r="AT12" s="76">
        <f t="shared" si="0"/>
        <v>0</v>
      </c>
      <c r="AU12" s="76">
        <f t="shared" si="0"/>
        <v>0</v>
      </c>
    </row>
    <row r="13" spans="2:47" s="15" customFormat="1" x14ac:dyDescent="0.2">
      <c r="B13" s="10" t="s">
        <v>34</v>
      </c>
      <c r="C13" s="19">
        <v>1.5065533174782599</v>
      </c>
      <c r="D13" s="19">
        <v>1.5629999999999999</v>
      </c>
      <c r="E13" s="19">
        <v>1.5449999999999999</v>
      </c>
      <c r="F13" s="19">
        <v>1.57</v>
      </c>
      <c r="G13" s="19">
        <v>1.5337220884759346</v>
      </c>
      <c r="H13" s="19">
        <v>1.5483640372356966</v>
      </c>
      <c r="I13" s="19">
        <v>1.5536833296173753</v>
      </c>
      <c r="J13" s="19">
        <v>1.5494097323141032</v>
      </c>
      <c r="K13" s="19">
        <v>1.591736137257189</v>
      </c>
      <c r="L13" s="19">
        <v>1.6143096235101251</v>
      </c>
      <c r="M13" s="19">
        <v>1.6953354025524616</v>
      </c>
      <c r="N13" s="19">
        <v>1.6486284189323455</v>
      </c>
      <c r="O13" s="19">
        <v>1.6071560044335145</v>
      </c>
      <c r="P13" s="19">
        <v>1.5656905784120907</v>
      </c>
      <c r="Q13" s="19">
        <v>1.4961342056105937</v>
      </c>
      <c r="R13" s="19">
        <v>1.3420745026432319</v>
      </c>
      <c r="S13" s="20">
        <v>1.3099075667658269</v>
      </c>
      <c r="T13" s="79" t="s">
        <v>35</v>
      </c>
      <c r="U13" s="19" t="s">
        <v>35</v>
      </c>
      <c r="V13" s="19" t="s">
        <v>35</v>
      </c>
      <c r="W13" s="19" t="s">
        <v>35</v>
      </c>
      <c r="X13" s="20" t="s">
        <v>35</v>
      </c>
      <c r="AA13" s="19">
        <v>1.5337220884759346</v>
      </c>
      <c r="AB13" s="19">
        <v>1.5483640372356966</v>
      </c>
      <c r="AC13" s="19">
        <v>1.5536833296173753</v>
      </c>
      <c r="AD13" s="19">
        <v>1.5494097323141032</v>
      </c>
      <c r="AE13" s="19">
        <v>1.5917361370484289</v>
      </c>
      <c r="AF13" s="19">
        <v>1.6143096238289993</v>
      </c>
      <c r="AG13" s="19">
        <v>1.6953354017760613</v>
      </c>
      <c r="AH13" s="19">
        <v>1.6486284183705893</v>
      </c>
      <c r="AI13" s="19">
        <v>1.6071560044335147</v>
      </c>
      <c r="AJ13" s="20">
        <v>1.5656905787389521</v>
      </c>
      <c r="AK13" s="2"/>
      <c r="AL13" s="76">
        <f t="shared" si="0"/>
        <v>0</v>
      </c>
      <c r="AM13" s="76">
        <f t="shared" si="0"/>
        <v>0</v>
      </c>
      <c r="AN13" s="76">
        <f t="shared" si="0"/>
        <v>0</v>
      </c>
      <c r="AO13" s="76">
        <f t="shared" si="0"/>
        <v>0</v>
      </c>
      <c r="AP13" s="76">
        <f t="shared" si="0"/>
        <v>-2.0876012030157653E-10</v>
      </c>
      <c r="AQ13" s="76">
        <f t="shared" si="0"/>
        <v>3.1887426032994881E-10</v>
      </c>
      <c r="AR13" s="76">
        <f t="shared" si="0"/>
        <v>-7.7640027740244477E-10</v>
      </c>
      <c r="AS13" s="76">
        <f t="shared" si="0"/>
        <v>-5.6175619711495983E-10</v>
      </c>
      <c r="AT13" s="76">
        <f t="shared" si="0"/>
        <v>0</v>
      </c>
      <c r="AU13" s="76">
        <f t="shared" si="0"/>
        <v>3.2686142681370711E-10</v>
      </c>
    </row>
    <row r="14" spans="2:47" s="15" customFormat="1" x14ac:dyDescent="0.2">
      <c r="B14" s="10" t="s">
        <v>36</v>
      </c>
      <c r="C14" s="11">
        <v>187.94598541289</v>
      </c>
      <c r="D14" s="11">
        <v>201.02199999999999</v>
      </c>
      <c r="E14" s="11">
        <v>199.81700000000001</v>
      </c>
      <c r="F14" s="11">
        <v>186.131</v>
      </c>
      <c r="G14" s="19">
        <v>295.1543358334593</v>
      </c>
      <c r="H14" s="19">
        <v>300.48990571364118</v>
      </c>
      <c r="I14" s="19">
        <v>308.70836981034267</v>
      </c>
      <c r="J14" s="19">
        <v>305.17681534380569</v>
      </c>
      <c r="K14" s="19">
        <v>311.42087196442566</v>
      </c>
      <c r="L14" s="19">
        <v>315.70837220781146</v>
      </c>
      <c r="M14" s="19">
        <v>321.87056442510323</v>
      </c>
      <c r="N14" s="19">
        <v>321.7009451825067</v>
      </c>
      <c r="O14" s="19">
        <v>305.44949446995429</v>
      </c>
      <c r="P14" s="19">
        <v>285.38690811744925</v>
      </c>
      <c r="Q14" s="19">
        <v>280.14074533491072</v>
      </c>
      <c r="R14" s="19">
        <v>274.27423137411341</v>
      </c>
      <c r="S14" s="20">
        <v>271.56999877953302</v>
      </c>
      <c r="T14" s="77" t="s">
        <v>35</v>
      </c>
      <c r="U14" s="11" t="s">
        <v>35</v>
      </c>
      <c r="V14" s="11" t="s">
        <v>35</v>
      </c>
      <c r="W14" s="11" t="s">
        <v>35</v>
      </c>
      <c r="X14" s="12" t="s">
        <v>35</v>
      </c>
      <c r="AA14" s="19">
        <v>295.1543358334593</v>
      </c>
      <c r="AB14" s="19">
        <v>300.48990571364118</v>
      </c>
      <c r="AC14" s="19">
        <v>308.70836981034267</v>
      </c>
      <c r="AD14" s="19">
        <v>305.17681534380569</v>
      </c>
      <c r="AE14" s="19">
        <v>311.42087196442566</v>
      </c>
      <c r="AF14" s="19">
        <v>315.70837220781135</v>
      </c>
      <c r="AG14" s="19">
        <v>321.87056442510317</v>
      </c>
      <c r="AH14" s="19">
        <v>321.7009451825067</v>
      </c>
      <c r="AI14" s="19">
        <v>305.44949446995423</v>
      </c>
      <c r="AJ14" s="20">
        <v>285.38690811744925</v>
      </c>
      <c r="AK14" s="2"/>
      <c r="AL14" s="76">
        <f t="shared" si="0"/>
        <v>0</v>
      </c>
      <c r="AM14" s="76">
        <f t="shared" si="0"/>
        <v>0</v>
      </c>
      <c r="AN14" s="76">
        <f t="shared" si="0"/>
        <v>0</v>
      </c>
      <c r="AO14" s="76">
        <f t="shared" si="0"/>
        <v>0</v>
      </c>
      <c r="AP14" s="76">
        <f t="shared" si="0"/>
        <v>0</v>
      </c>
      <c r="AQ14" s="76">
        <f t="shared" si="0"/>
        <v>0</v>
      </c>
      <c r="AR14" s="76">
        <f t="shared" si="0"/>
        <v>0</v>
      </c>
      <c r="AS14" s="76">
        <f t="shared" si="0"/>
        <v>0</v>
      </c>
      <c r="AT14" s="76">
        <f t="shared" si="0"/>
        <v>0</v>
      </c>
      <c r="AU14" s="76">
        <f t="shared" si="0"/>
        <v>0</v>
      </c>
    </row>
    <row r="15" spans="2:47" s="15" customFormat="1" x14ac:dyDescent="0.2">
      <c r="B15" s="10" t="s">
        <v>37</v>
      </c>
      <c r="C15" s="17">
        <v>6.3151617720764996E-2</v>
      </c>
      <c r="D15" s="17">
        <v>5.2494922548620503E-2</v>
      </c>
      <c r="E15" s="17">
        <v>5.3396531161983812E-2</v>
      </c>
      <c r="F15" s="17">
        <v>5.0999999999999997E-2</v>
      </c>
      <c r="G15" s="17">
        <v>4.5436584846167416E-2</v>
      </c>
      <c r="H15" s="17">
        <v>5.7241546803397679E-2</v>
      </c>
      <c r="I15" s="17">
        <v>5.7491244945296179E-2</v>
      </c>
      <c r="J15" s="57">
        <v>6.4000000000000001E-2</v>
      </c>
      <c r="K15" s="17">
        <v>4.4686663569610652E-2</v>
      </c>
      <c r="L15" s="17">
        <v>4.6600926055571944E-2</v>
      </c>
      <c r="M15" s="17">
        <v>0.13883570820483207</v>
      </c>
      <c r="N15" s="17">
        <v>4.61503949838869E-2</v>
      </c>
      <c r="O15" s="17">
        <v>5.4688777777436477E-2</v>
      </c>
      <c r="P15" s="17">
        <v>5.3846914050281643E-2</v>
      </c>
      <c r="Q15" s="17">
        <v>5.9214364500657007E-2</v>
      </c>
      <c r="R15" s="17">
        <v>6.8937387848789375E-2</v>
      </c>
      <c r="S15" s="18">
        <v>6.0229188751729175E-2</v>
      </c>
      <c r="T15" s="78" t="s">
        <v>35</v>
      </c>
      <c r="U15" s="17" t="s">
        <v>35</v>
      </c>
      <c r="V15" s="17" t="s">
        <v>35</v>
      </c>
      <c r="W15" s="17" t="s">
        <v>35</v>
      </c>
      <c r="X15" s="18" t="s">
        <v>35</v>
      </c>
      <c r="AA15" s="17">
        <v>4.5436584846167416E-2</v>
      </c>
      <c r="AB15" s="17">
        <v>5.7241546803397679E-2</v>
      </c>
      <c r="AC15" s="17">
        <v>5.7491244945296179E-2</v>
      </c>
      <c r="AD15" s="17">
        <v>6.4000000000000001E-2</v>
      </c>
      <c r="AE15" s="17">
        <v>4.4686663569610652E-2</v>
      </c>
      <c r="AF15" s="17">
        <v>4.6600926055571944E-2</v>
      </c>
      <c r="AG15" s="17">
        <v>0.13883570820483207</v>
      </c>
      <c r="AH15" s="17">
        <v>4.61503949838869E-2</v>
      </c>
      <c r="AI15" s="17">
        <v>5.4688777777436477E-2</v>
      </c>
      <c r="AJ15" s="18">
        <v>5.3846914050281643E-2</v>
      </c>
      <c r="AK15" s="2"/>
      <c r="AL15" s="76">
        <f t="shared" si="0"/>
        <v>0</v>
      </c>
      <c r="AM15" s="76">
        <f t="shared" si="0"/>
        <v>0</v>
      </c>
      <c r="AN15" s="76">
        <f t="shared" si="0"/>
        <v>0</v>
      </c>
      <c r="AO15" s="76">
        <f t="shared" si="0"/>
        <v>0</v>
      </c>
      <c r="AP15" s="76">
        <f t="shared" si="0"/>
        <v>0</v>
      </c>
      <c r="AQ15" s="76">
        <f t="shared" si="0"/>
        <v>0</v>
      </c>
      <c r="AR15" s="76">
        <f t="shared" si="0"/>
        <v>0</v>
      </c>
      <c r="AS15" s="76">
        <f t="shared" si="0"/>
        <v>0</v>
      </c>
      <c r="AT15" s="76">
        <f t="shared" si="0"/>
        <v>0</v>
      </c>
      <c r="AU15" s="76">
        <f t="shared" si="0"/>
        <v>0</v>
      </c>
    </row>
    <row r="16" spans="2:47" s="15" customFormat="1" ht="12.75" thickBot="1" x14ac:dyDescent="0.25">
      <c r="B16" s="58" t="s">
        <v>38</v>
      </c>
      <c r="C16" s="59" t="s">
        <v>35</v>
      </c>
      <c r="D16" s="59" t="s">
        <v>35</v>
      </c>
      <c r="E16" s="59" t="s">
        <v>35</v>
      </c>
      <c r="F16" s="59" t="s">
        <v>35</v>
      </c>
      <c r="G16" s="80">
        <v>65.562255023167538</v>
      </c>
      <c r="H16" s="80">
        <v>60.087518029524865</v>
      </c>
      <c r="I16" s="80">
        <v>104.22636515204771</v>
      </c>
      <c r="J16" s="81">
        <v>133.97558724791355</v>
      </c>
      <c r="K16" s="81">
        <v>157.47368514263323</v>
      </c>
      <c r="L16" s="81">
        <v>167.35045010517982</v>
      </c>
      <c r="M16" s="81">
        <v>253.64714955903437</v>
      </c>
      <c r="N16" s="81">
        <v>391.16995548973529</v>
      </c>
      <c r="O16" s="81">
        <v>304.23862730885816</v>
      </c>
      <c r="P16" s="81">
        <v>363.56865053877249</v>
      </c>
      <c r="Q16" s="81">
        <v>523.49309230052347</v>
      </c>
      <c r="R16" s="81">
        <v>579.82649267053887</v>
      </c>
      <c r="S16" s="82">
        <v>600.3767648360398</v>
      </c>
      <c r="T16" s="83" t="s">
        <v>35</v>
      </c>
      <c r="U16" s="59" t="s">
        <v>35</v>
      </c>
      <c r="V16" s="59" t="s">
        <v>35</v>
      </c>
      <c r="W16" s="59" t="s">
        <v>35</v>
      </c>
      <c r="X16" s="61" t="s">
        <v>35</v>
      </c>
      <c r="AA16" s="80">
        <v>65.562255023167538</v>
      </c>
      <c r="AB16" s="80">
        <v>60.087518029524865</v>
      </c>
      <c r="AC16" s="80">
        <v>104.22636515204771</v>
      </c>
      <c r="AD16" s="81">
        <v>133.97558724791355</v>
      </c>
      <c r="AE16" s="81">
        <v>157.47368514263323</v>
      </c>
      <c r="AF16" s="81">
        <v>167.35045010517982</v>
      </c>
      <c r="AG16" s="81">
        <v>253.64714955903437</v>
      </c>
      <c r="AH16" s="81">
        <v>391.16995548973529</v>
      </c>
      <c r="AI16" s="81">
        <v>304.23862730885816</v>
      </c>
      <c r="AJ16" s="82">
        <v>363.56865053877249</v>
      </c>
      <c r="AK16" s="2"/>
      <c r="AL16" s="76">
        <f t="shared" si="0"/>
        <v>0</v>
      </c>
      <c r="AM16" s="76">
        <f t="shared" si="0"/>
        <v>0</v>
      </c>
      <c r="AN16" s="76">
        <f t="shared" si="0"/>
        <v>0</v>
      </c>
      <c r="AO16" s="76">
        <f t="shared" si="0"/>
        <v>0</v>
      </c>
      <c r="AP16" s="76">
        <f t="shared" si="0"/>
        <v>0</v>
      </c>
      <c r="AQ16" s="76">
        <f t="shared" si="0"/>
        <v>0</v>
      </c>
      <c r="AR16" s="76">
        <f t="shared" si="0"/>
        <v>0</v>
      </c>
      <c r="AS16" s="76">
        <f t="shared" si="0"/>
        <v>0</v>
      </c>
      <c r="AT16" s="76">
        <f t="shared" si="0"/>
        <v>0</v>
      </c>
      <c r="AU16" s="76">
        <f t="shared" si="0"/>
        <v>0</v>
      </c>
    </row>
    <row r="17" spans="2:47" s="2" customFormat="1" x14ac:dyDescent="0.2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2:47" s="2" customFormat="1" ht="12.75" thickBot="1" x14ac:dyDescent="0.25">
      <c r="B18" s="4" t="s">
        <v>52</v>
      </c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2:47" s="54" customFormat="1" ht="13.5" thickTop="1" thickBot="1" x14ac:dyDescent="0.25">
      <c r="B19" s="6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7" t="s">
        <v>11</v>
      </c>
      <c r="K19" s="7" t="s">
        <v>12</v>
      </c>
      <c r="L19" s="7" t="s">
        <v>13</v>
      </c>
      <c r="M19" s="7" t="s">
        <v>14</v>
      </c>
      <c r="N19" s="7" t="s">
        <v>15</v>
      </c>
      <c r="O19" s="7" t="s">
        <v>16</v>
      </c>
      <c r="P19" s="7" t="s">
        <v>17</v>
      </c>
      <c r="Q19" s="7" t="s">
        <v>18</v>
      </c>
      <c r="R19" s="7" t="s">
        <v>19</v>
      </c>
      <c r="S19" s="8" t="s">
        <v>20</v>
      </c>
      <c r="T19" s="73" t="s">
        <v>21</v>
      </c>
      <c r="U19" s="7" t="s">
        <v>22</v>
      </c>
      <c r="V19" s="7" t="s">
        <v>23</v>
      </c>
      <c r="W19" s="7" t="s">
        <v>24</v>
      </c>
      <c r="X19" s="8" t="s">
        <v>25</v>
      </c>
      <c r="AA19" s="7" t="s">
        <v>8</v>
      </c>
      <c r="AB19" s="7" t="s">
        <v>9</v>
      </c>
      <c r="AC19" s="7" t="s">
        <v>10</v>
      </c>
      <c r="AD19" s="7" t="s">
        <v>11</v>
      </c>
      <c r="AE19" s="7" t="s">
        <v>12</v>
      </c>
      <c r="AF19" s="7" t="s">
        <v>13</v>
      </c>
      <c r="AG19" s="7" t="s">
        <v>14</v>
      </c>
      <c r="AH19" s="7" t="s">
        <v>15</v>
      </c>
      <c r="AI19" s="7" t="s">
        <v>16</v>
      </c>
      <c r="AJ19" s="8" t="s">
        <v>17</v>
      </c>
      <c r="AK19" s="2"/>
      <c r="AL19" s="84"/>
      <c r="AM19" s="84"/>
      <c r="AN19" s="84"/>
      <c r="AO19" s="84"/>
      <c r="AP19" s="84"/>
      <c r="AQ19" s="84"/>
      <c r="AR19" s="84"/>
      <c r="AS19" s="84"/>
      <c r="AT19" s="84"/>
      <c r="AU19" s="84"/>
    </row>
    <row r="20" spans="2:47" s="15" customFormat="1" x14ac:dyDescent="0.2">
      <c r="B20" s="10" t="s">
        <v>26</v>
      </c>
      <c r="C20" s="19">
        <v>10.199999999999999</v>
      </c>
      <c r="D20" s="19">
        <v>10.948</v>
      </c>
      <c r="E20" s="19">
        <v>11</v>
      </c>
      <c r="F20" s="19">
        <v>11.324999999999999</v>
      </c>
      <c r="G20" s="19">
        <v>11.428673237</v>
      </c>
      <c r="H20" s="19">
        <v>11.762926568049998</v>
      </c>
      <c r="I20" s="19">
        <v>11.947744559950001</v>
      </c>
      <c r="J20" s="19">
        <v>11.974395382999999</v>
      </c>
      <c r="K20" s="19">
        <v>12.150972768440001</v>
      </c>
      <c r="L20" s="19">
        <v>12.319525462750001</v>
      </c>
      <c r="M20" s="19">
        <v>12.258061296180001</v>
      </c>
      <c r="N20" s="19">
        <v>11.958332703350001</v>
      </c>
      <c r="O20" s="19">
        <v>12.006450837999999</v>
      </c>
      <c r="P20" s="19">
        <v>11.951221415999999</v>
      </c>
      <c r="Q20" s="19">
        <v>11.692760276</v>
      </c>
      <c r="R20" s="19">
        <v>10.820248589</v>
      </c>
      <c r="S20" s="19">
        <v>10.730205752</v>
      </c>
      <c r="T20" s="85">
        <v>43.7</v>
      </c>
      <c r="U20" s="35">
        <v>47.1</v>
      </c>
      <c r="V20" s="35">
        <v>48.686892230720005</v>
      </c>
      <c r="W20" s="11">
        <v>46.470681118999998</v>
      </c>
      <c r="X20" s="12">
        <v>10.730205752</v>
      </c>
      <c r="Y20" s="14"/>
      <c r="AA20" s="19">
        <v>11.428673237</v>
      </c>
      <c r="AB20" s="19">
        <v>11.762926568049998</v>
      </c>
      <c r="AC20" s="19">
        <v>11.947744559950001</v>
      </c>
      <c r="AD20" s="19">
        <v>11.974395382999999</v>
      </c>
      <c r="AE20" s="19">
        <v>12.150972768440001</v>
      </c>
      <c r="AF20" s="19">
        <v>12.319525462750001</v>
      </c>
      <c r="AG20" s="19">
        <v>12.258061296180001</v>
      </c>
      <c r="AH20" s="19">
        <v>11.958332703350001</v>
      </c>
      <c r="AI20" s="19">
        <v>12.006450837999999</v>
      </c>
      <c r="AJ20" s="86">
        <v>11.951221415999999</v>
      </c>
      <c r="AK20" s="2"/>
      <c r="AL20" s="76">
        <f t="shared" ref="AL20:AU31" si="1">AA20-G20</f>
        <v>0</v>
      </c>
      <c r="AM20" s="76">
        <f t="shared" si="1"/>
        <v>0</v>
      </c>
      <c r="AN20" s="76">
        <f t="shared" si="1"/>
        <v>0</v>
      </c>
      <c r="AO20" s="76">
        <f t="shared" si="1"/>
        <v>0</v>
      </c>
      <c r="AP20" s="76">
        <f t="shared" si="1"/>
        <v>0</v>
      </c>
      <c r="AQ20" s="76">
        <f t="shared" si="1"/>
        <v>0</v>
      </c>
      <c r="AR20" s="76">
        <f t="shared" si="1"/>
        <v>0</v>
      </c>
      <c r="AS20" s="76">
        <f t="shared" si="1"/>
        <v>0</v>
      </c>
      <c r="AT20" s="76">
        <f t="shared" si="1"/>
        <v>0</v>
      </c>
      <c r="AU20" s="76">
        <f t="shared" si="1"/>
        <v>0</v>
      </c>
    </row>
    <row r="21" spans="2:47" s="15" customFormat="1" x14ac:dyDescent="0.2">
      <c r="B21" s="16" t="s">
        <v>27</v>
      </c>
      <c r="C21" s="19">
        <v>10.199999999999999</v>
      </c>
      <c r="D21" s="19">
        <v>10.805</v>
      </c>
      <c r="E21" s="19">
        <v>10.867000000000001</v>
      </c>
      <c r="F21" s="19">
        <v>11.172000000000001</v>
      </c>
      <c r="G21" s="19">
        <v>11.270530919</v>
      </c>
      <c r="H21" s="19">
        <v>11.60383946905</v>
      </c>
      <c r="I21" s="19">
        <v>11.76249413995</v>
      </c>
      <c r="J21" s="19">
        <v>11.811100155</v>
      </c>
      <c r="K21" s="19">
        <v>11.992678424440001</v>
      </c>
      <c r="L21" s="19">
        <v>11.940826007749999</v>
      </c>
      <c r="M21" s="19">
        <v>12.00027128018</v>
      </c>
      <c r="N21" s="19">
        <v>11.57247854135</v>
      </c>
      <c r="O21" s="19">
        <v>11.693149149</v>
      </c>
      <c r="P21" s="19">
        <v>11.635087394999999</v>
      </c>
      <c r="Q21" s="19">
        <v>11.323620562</v>
      </c>
      <c r="R21" s="19">
        <v>10.420067867</v>
      </c>
      <c r="S21" s="19">
        <v>10.392063339</v>
      </c>
      <c r="T21" s="79">
        <v>43.1</v>
      </c>
      <c r="U21" s="19">
        <v>46.4</v>
      </c>
      <c r="V21" s="19">
        <v>47.506254253720002</v>
      </c>
      <c r="W21" s="11">
        <v>45.071924973000002</v>
      </c>
      <c r="X21" s="12">
        <v>10.392063339</v>
      </c>
      <c r="Y21" s="14"/>
      <c r="AA21" s="19">
        <v>11.270530919</v>
      </c>
      <c r="AB21" s="19">
        <v>11.60383946905</v>
      </c>
      <c r="AC21" s="19">
        <v>11.76249413995</v>
      </c>
      <c r="AD21" s="19">
        <v>11.811100155</v>
      </c>
      <c r="AE21" s="19">
        <v>11.992678424440001</v>
      </c>
      <c r="AF21" s="19">
        <v>11.940826007749999</v>
      </c>
      <c r="AG21" s="19">
        <v>12.00027128018</v>
      </c>
      <c r="AH21" s="19">
        <v>11.57247854135</v>
      </c>
      <c r="AI21" s="19">
        <v>11.693149149</v>
      </c>
      <c r="AJ21" s="20">
        <v>11.635087394999999</v>
      </c>
      <c r="AK21" s="2"/>
      <c r="AL21" s="76">
        <f t="shared" si="1"/>
        <v>0</v>
      </c>
      <c r="AM21" s="76">
        <f t="shared" si="1"/>
        <v>0</v>
      </c>
      <c r="AN21" s="76">
        <f t="shared" si="1"/>
        <v>0</v>
      </c>
      <c r="AO21" s="76">
        <f t="shared" si="1"/>
        <v>0</v>
      </c>
      <c r="AP21" s="76">
        <f t="shared" si="1"/>
        <v>0</v>
      </c>
      <c r="AQ21" s="76">
        <f t="shared" si="1"/>
        <v>0</v>
      </c>
      <c r="AR21" s="76">
        <f t="shared" si="1"/>
        <v>0</v>
      </c>
      <c r="AS21" s="76">
        <f t="shared" si="1"/>
        <v>0</v>
      </c>
      <c r="AT21" s="76">
        <f t="shared" si="1"/>
        <v>0</v>
      </c>
      <c r="AU21" s="76">
        <f t="shared" si="1"/>
        <v>0</v>
      </c>
    </row>
    <row r="22" spans="2:47" s="15" customFormat="1" x14ac:dyDescent="0.2">
      <c r="B22" s="10" t="s">
        <v>28</v>
      </c>
      <c r="C22" s="19">
        <v>4</v>
      </c>
      <c r="D22" s="19">
        <v>4.181</v>
      </c>
      <c r="E22" s="19">
        <v>4.3680000000000003</v>
      </c>
      <c r="F22" s="19">
        <v>4.6189999999999998</v>
      </c>
      <c r="G22" s="19">
        <v>4.6351211689999996</v>
      </c>
      <c r="H22" s="19">
        <v>4.9300393650499998</v>
      </c>
      <c r="I22" s="19">
        <v>5.3394162779499998</v>
      </c>
      <c r="J22" s="19">
        <v>3.9665964960000002</v>
      </c>
      <c r="K22" s="19">
        <v>5.499638654</v>
      </c>
      <c r="L22" s="19">
        <v>5.3855554229999996</v>
      </c>
      <c r="M22" s="19">
        <v>5.7209864609999999</v>
      </c>
      <c r="N22" s="19">
        <v>4.3574177110000001</v>
      </c>
      <c r="O22" s="19">
        <v>5.5169876799999997</v>
      </c>
      <c r="P22" s="19">
        <v>4.9077713660000004</v>
      </c>
      <c r="Q22" s="19">
        <v>4.5150529989999999</v>
      </c>
      <c r="R22" s="19">
        <v>3.901355251</v>
      </c>
      <c r="S22" s="19">
        <v>3.8699050530000001</v>
      </c>
      <c r="T22" s="79">
        <v>17</v>
      </c>
      <c r="U22" s="19">
        <v>18.899999999999999</v>
      </c>
      <c r="V22" s="19">
        <v>20.963598249</v>
      </c>
      <c r="W22" s="11">
        <v>18.841167296000002</v>
      </c>
      <c r="X22" s="12">
        <v>3.8699050530000001</v>
      </c>
      <c r="Y22" s="14"/>
      <c r="AA22" s="19">
        <v>4.6351211689999996</v>
      </c>
      <c r="AB22" s="19">
        <v>4.9300393650499998</v>
      </c>
      <c r="AC22" s="19">
        <v>5.3394162779499998</v>
      </c>
      <c r="AD22" s="19">
        <v>3.9665964960000002</v>
      </c>
      <c r="AE22" s="19">
        <v>5.499638654</v>
      </c>
      <c r="AF22" s="19">
        <v>5.3855554229999996</v>
      </c>
      <c r="AG22" s="19">
        <v>5.7209864609999999</v>
      </c>
      <c r="AH22" s="19">
        <v>4.3574177110000001</v>
      </c>
      <c r="AI22" s="19">
        <v>5.5169876799999997</v>
      </c>
      <c r="AJ22" s="20">
        <v>4.9077713660000004</v>
      </c>
      <c r="AK22" s="2"/>
      <c r="AL22" s="76">
        <f t="shared" si="1"/>
        <v>0</v>
      </c>
      <c r="AM22" s="76">
        <f t="shared" si="1"/>
        <v>0</v>
      </c>
      <c r="AN22" s="76">
        <f t="shared" si="1"/>
        <v>0</v>
      </c>
      <c r="AO22" s="76">
        <f t="shared" si="1"/>
        <v>0</v>
      </c>
      <c r="AP22" s="76">
        <f t="shared" si="1"/>
        <v>0</v>
      </c>
      <c r="AQ22" s="76">
        <f t="shared" si="1"/>
        <v>0</v>
      </c>
      <c r="AR22" s="76">
        <f t="shared" si="1"/>
        <v>0</v>
      </c>
      <c r="AS22" s="76">
        <f t="shared" si="1"/>
        <v>0</v>
      </c>
      <c r="AT22" s="76">
        <f t="shared" si="1"/>
        <v>0</v>
      </c>
      <c r="AU22" s="76">
        <f t="shared" si="1"/>
        <v>0</v>
      </c>
    </row>
    <row r="23" spans="2:47" s="15" customFormat="1" x14ac:dyDescent="0.2">
      <c r="B23" s="10" t="s">
        <v>29</v>
      </c>
      <c r="C23" s="17">
        <v>0.37393677664894082</v>
      </c>
      <c r="D23" s="17">
        <v>0.38193142100907645</v>
      </c>
      <c r="E23" s="17">
        <v>0.39709439899300475</v>
      </c>
      <c r="F23" s="17">
        <v>0.40785871964679909</v>
      </c>
      <c r="G23" s="17">
        <v>0.40556948937816584</v>
      </c>
      <c r="H23" s="17">
        <v>0.41911673396319415</v>
      </c>
      <c r="I23" s="17">
        <v>0.44689742496238505</v>
      </c>
      <c r="J23" s="17">
        <v>0.33125651601845063</v>
      </c>
      <c r="K23" s="17">
        <v>0.45260891936852471</v>
      </c>
      <c r="L23" s="17">
        <v>0.43715607709761739</v>
      </c>
      <c r="M23" s="17">
        <v>0.4667121759933473</v>
      </c>
      <c r="N23" s="17">
        <v>0.36438338178860968</v>
      </c>
      <c r="O23" s="17">
        <v>0.45950195894184864</v>
      </c>
      <c r="P23" s="17">
        <v>0.41065019173936462</v>
      </c>
      <c r="Q23" s="17">
        <v>0.38614090192778361</v>
      </c>
      <c r="R23" s="17">
        <v>0.36056059330893436</v>
      </c>
      <c r="S23" s="17">
        <v>0.36065525139428845</v>
      </c>
      <c r="T23" s="78">
        <v>0.38946967790758624</v>
      </c>
      <c r="U23" s="17">
        <v>0.40100000000000002</v>
      </c>
      <c r="V23" s="17">
        <v>0.43057992179202154</v>
      </c>
      <c r="W23" s="17">
        <v>0.40544203016418889</v>
      </c>
      <c r="X23" s="18">
        <v>0.36065525139428845</v>
      </c>
      <c r="AA23" s="17">
        <v>0.40556948937816584</v>
      </c>
      <c r="AB23" s="17">
        <v>0.41911673396319415</v>
      </c>
      <c r="AC23" s="17">
        <v>0.44689742496238505</v>
      </c>
      <c r="AD23" s="17">
        <v>0.33125651601845063</v>
      </c>
      <c r="AE23" s="17">
        <v>0.45260891936852471</v>
      </c>
      <c r="AF23" s="17">
        <v>0.43715607709761739</v>
      </c>
      <c r="AG23" s="17">
        <v>0.4667121759933473</v>
      </c>
      <c r="AH23" s="17">
        <v>0.36438338178860968</v>
      </c>
      <c r="AI23" s="17">
        <v>0.45950195894184864</v>
      </c>
      <c r="AJ23" s="18">
        <v>0.41065019173936462</v>
      </c>
      <c r="AK23" s="2"/>
      <c r="AL23" s="76">
        <f t="shared" si="1"/>
        <v>0</v>
      </c>
      <c r="AM23" s="76">
        <f t="shared" si="1"/>
        <v>0</v>
      </c>
      <c r="AN23" s="76">
        <f t="shared" si="1"/>
        <v>0</v>
      </c>
      <c r="AO23" s="76">
        <f t="shared" si="1"/>
        <v>0</v>
      </c>
      <c r="AP23" s="76">
        <f t="shared" si="1"/>
        <v>0</v>
      </c>
      <c r="AQ23" s="76">
        <f t="shared" si="1"/>
        <v>0</v>
      </c>
      <c r="AR23" s="76">
        <f t="shared" si="1"/>
        <v>0</v>
      </c>
      <c r="AS23" s="76">
        <f t="shared" si="1"/>
        <v>0</v>
      </c>
      <c r="AT23" s="76">
        <f t="shared" si="1"/>
        <v>0</v>
      </c>
      <c r="AU23" s="76">
        <f t="shared" si="1"/>
        <v>0</v>
      </c>
    </row>
    <row r="24" spans="2:47" s="15" customFormat="1" x14ac:dyDescent="0.2">
      <c r="B24" s="10" t="s">
        <v>30</v>
      </c>
      <c r="C24" s="17" t="s">
        <v>35</v>
      </c>
      <c r="D24" s="17" t="s">
        <v>35</v>
      </c>
      <c r="E24" s="17" t="s">
        <v>35</v>
      </c>
      <c r="F24" s="17" t="s">
        <v>35</v>
      </c>
      <c r="G24" s="19">
        <v>0.93200565699999993</v>
      </c>
      <c r="H24" s="65">
        <v>2.4676626010000002</v>
      </c>
      <c r="I24" s="65">
        <v>3.7788454328087804</v>
      </c>
      <c r="J24" s="19">
        <v>3.2655366327105924</v>
      </c>
      <c r="K24" s="19">
        <v>1.3432267533186164</v>
      </c>
      <c r="L24" s="19">
        <v>2.5672968989488387</v>
      </c>
      <c r="M24" s="19">
        <v>1.7233804885278323</v>
      </c>
      <c r="N24" s="19">
        <v>5.1070601795262105</v>
      </c>
      <c r="O24" s="19">
        <v>0.76175097645307688</v>
      </c>
      <c r="P24" s="19">
        <v>1.4223707848612517</v>
      </c>
      <c r="Q24" s="19">
        <v>2.2723556627313224</v>
      </c>
      <c r="R24" s="19">
        <v>3.7496587906402805</v>
      </c>
      <c r="S24" s="19">
        <v>32.060238814708775</v>
      </c>
      <c r="T24" s="78" t="s">
        <v>35</v>
      </c>
      <c r="U24" s="19">
        <v>10.5</v>
      </c>
      <c r="V24" s="19">
        <v>10.740964320321499</v>
      </c>
      <c r="W24" s="11">
        <v>8.206136214685932</v>
      </c>
      <c r="X24" s="12">
        <v>32.060238814708775</v>
      </c>
      <c r="AA24" s="19">
        <v>0.93200565699999993</v>
      </c>
      <c r="AB24" s="65">
        <v>2.4676626010000002</v>
      </c>
      <c r="AC24" s="65">
        <v>3.7788454328087804</v>
      </c>
      <c r="AD24" s="19">
        <v>3.2655366327105924</v>
      </c>
      <c r="AE24" s="19">
        <v>1.3432267533186166</v>
      </c>
      <c r="AF24" s="19">
        <v>2.5672968989488387</v>
      </c>
      <c r="AG24" s="19">
        <v>1.7233804885278323</v>
      </c>
      <c r="AH24" s="19">
        <v>5.1070601795262105</v>
      </c>
      <c r="AI24" s="19">
        <v>0.76175097645307688</v>
      </c>
      <c r="AJ24" s="20">
        <v>1.4223707848612517</v>
      </c>
      <c r="AK24" s="2"/>
      <c r="AL24" s="76">
        <f t="shared" si="1"/>
        <v>0</v>
      </c>
      <c r="AM24" s="76">
        <f t="shared" si="1"/>
        <v>0</v>
      </c>
      <c r="AN24" s="76">
        <f t="shared" si="1"/>
        <v>0</v>
      </c>
      <c r="AO24" s="76">
        <f t="shared" si="1"/>
        <v>0</v>
      </c>
      <c r="AP24" s="76">
        <f t="shared" si="1"/>
        <v>0</v>
      </c>
      <c r="AQ24" s="76">
        <f t="shared" si="1"/>
        <v>0</v>
      </c>
      <c r="AR24" s="76">
        <f t="shared" si="1"/>
        <v>0</v>
      </c>
      <c r="AS24" s="76">
        <f t="shared" si="1"/>
        <v>0</v>
      </c>
      <c r="AT24" s="76">
        <f t="shared" si="1"/>
        <v>0</v>
      </c>
      <c r="AU24" s="76">
        <f t="shared" si="1"/>
        <v>0</v>
      </c>
    </row>
    <row r="25" spans="2:47" s="15" customFormat="1" x14ac:dyDescent="0.2">
      <c r="B25" s="10" t="s">
        <v>31</v>
      </c>
      <c r="C25" s="17" t="s">
        <v>35</v>
      </c>
      <c r="D25" s="17" t="s">
        <v>35</v>
      </c>
      <c r="E25" s="17" t="s">
        <v>35</v>
      </c>
      <c r="F25" s="17" t="s">
        <v>35</v>
      </c>
      <c r="G25" s="19">
        <v>0.93200565699999993</v>
      </c>
      <c r="H25" s="65">
        <v>2.4676626010000002</v>
      </c>
      <c r="I25" s="65">
        <v>3.7788454328087804</v>
      </c>
      <c r="J25" s="19">
        <v>3.2655366327105924</v>
      </c>
      <c r="K25" s="19">
        <v>1.3432267533186164</v>
      </c>
      <c r="L25" s="19">
        <v>2.5672968989488387</v>
      </c>
      <c r="M25" s="19">
        <v>1.7233804885278323</v>
      </c>
      <c r="N25" s="19">
        <v>5.1070601795262105</v>
      </c>
      <c r="O25" s="19">
        <v>0.76175097645307688</v>
      </c>
      <c r="P25" s="19">
        <v>1.4223707848612517</v>
      </c>
      <c r="Q25" s="19">
        <v>2.2723556627313224</v>
      </c>
      <c r="R25" s="19">
        <v>3.7496587906402805</v>
      </c>
      <c r="S25" s="19">
        <v>4.5847773510687757</v>
      </c>
      <c r="T25" s="78" t="s">
        <v>35</v>
      </c>
      <c r="U25" s="19">
        <v>10.5</v>
      </c>
      <c r="V25" s="19">
        <v>10.740964320321499</v>
      </c>
      <c r="W25" s="11">
        <v>8.206136214685932</v>
      </c>
      <c r="X25" s="12">
        <v>4.5847773510687757</v>
      </c>
      <c r="AA25" s="19">
        <v>0.93200565699999993</v>
      </c>
      <c r="AB25" s="65">
        <v>2.4676626010000002</v>
      </c>
      <c r="AC25" s="65">
        <v>3.7788454328087804</v>
      </c>
      <c r="AD25" s="19">
        <v>3.2655366327105924</v>
      </c>
      <c r="AE25" s="19">
        <v>1.3432267533186166</v>
      </c>
      <c r="AF25" s="19">
        <v>2.5672968989488387</v>
      </c>
      <c r="AG25" s="19">
        <v>1.7233804885278323</v>
      </c>
      <c r="AH25" s="19">
        <v>5.1070601795262105</v>
      </c>
      <c r="AI25" s="19">
        <v>0.76175097645307688</v>
      </c>
      <c r="AJ25" s="20">
        <v>1.4223707848612517</v>
      </c>
      <c r="AK25" s="2"/>
      <c r="AL25" s="76">
        <f t="shared" si="1"/>
        <v>0</v>
      </c>
      <c r="AM25" s="76">
        <f t="shared" si="1"/>
        <v>0</v>
      </c>
      <c r="AN25" s="76">
        <f t="shared" si="1"/>
        <v>0</v>
      </c>
      <c r="AO25" s="76">
        <f t="shared" si="1"/>
        <v>0</v>
      </c>
      <c r="AP25" s="76">
        <f t="shared" si="1"/>
        <v>0</v>
      </c>
      <c r="AQ25" s="76">
        <f t="shared" si="1"/>
        <v>0</v>
      </c>
      <c r="AR25" s="76">
        <f t="shared" si="1"/>
        <v>0</v>
      </c>
      <c r="AS25" s="76">
        <f t="shared" si="1"/>
        <v>0</v>
      </c>
      <c r="AT25" s="76">
        <f t="shared" si="1"/>
        <v>0</v>
      </c>
      <c r="AU25" s="76">
        <f t="shared" si="1"/>
        <v>0</v>
      </c>
    </row>
    <row r="26" spans="2:47" s="15" customFormat="1" ht="12.75" customHeight="1" x14ac:dyDescent="0.2">
      <c r="B26" s="10" t="s">
        <v>32</v>
      </c>
      <c r="C26" s="87">
        <v>0.3</v>
      </c>
      <c r="D26" s="87">
        <v>0.39</v>
      </c>
      <c r="E26" s="87">
        <v>0.49</v>
      </c>
      <c r="F26" s="87">
        <v>0.57999999999999996</v>
      </c>
      <c r="G26" s="87">
        <v>0.66807312900000004</v>
      </c>
      <c r="H26" s="19">
        <v>0.72651949500000002</v>
      </c>
      <c r="I26" s="19">
        <v>0.89316836899999996</v>
      </c>
      <c r="J26" s="19">
        <v>0.95904083200000001</v>
      </c>
      <c r="K26" s="19">
        <v>1.0676905999999999</v>
      </c>
      <c r="L26" s="19">
        <v>1.1642690790000001</v>
      </c>
      <c r="M26" s="19">
        <v>1.2977599929999999</v>
      </c>
      <c r="N26" s="19">
        <v>1.3792764179999999</v>
      </c>
      <c r="O26" s="19">
        <v>1.5277354649999999</v>
      </c>
      <c r="P26" s="19">
        <v>1.538661917</v>
      </c>
      <c r="Q26" s="19">
        <v>1.6606999389999999</v>
      </c>
      <c r="R26" s="19">
        <v>1.5810788410000001</v>
      </c>
      <c r="S26" s="19">
        <v>1.6492336839999999</v>
      </c>
      <c r="T26" s="88">
        <v>1.7599999999999998</v>
      </c>
      <c r="U26" s="19">
        <v>3.25</v>
      </c>
      <c r="V26" s="19">
        <v>4.9089960899999996</v>
      </c>
      <c r="W26" s="11">
        <v>6.3081761619999996</v>
      </c>
      <c r="X26" s="12">
        <v>1.6492336839999999</v>
      </c>
      <c r="AA26" s="87">
        <v>0.66807312900000004</v>
      </c>
      <c r="AB26" s="87">
        <v>0.72651949500000002</v>
      </c>
      <c r="AC26" s="87">
        <v>0.89316836899999996</v>
      </c>
      <c r="AD26" s="87">
        <v>0.95904083200000001</v>
      </c>
      <c r="AE26" s="87">
        <v>1.0676905999999999</v>
      </c>
      <c r="AF26" s="87">
        <v>1.1642690790000001</v>
      </c>
      <c r="AG26" s="87">
        <v>1.2977599929999999</v>
      </c>
      <c r="AH26" s="87">
        <v>1.3792764179999999</v>
      </c>
      <c r="AI26" s="87">
        <v>1.5277354649999999</v>
      </c>
      <c r="AJ26" s="89">
        <v>1.538661917</v>
      </c>
      <c r="AK26" s="2"/>
      <c r="AL26" s="76">
        <f t="shared" si="1"/>
        <v>0</v>
      </c>
      <c r="AM26" s="76">
        <f t="shared" si="1"/>
        <v>0</v>
      </c>
      <c r="AN26" s="76">
        <f t="shared" si="1"/>
        <v>0</v>
      </c>
      <c r="AO26" s="76">
        <f t="shared" si="1"/>
        <v>0</v>
      </c>
      <c r="AP26" s="76">
        <f t="shared" si="1"/>
        <v>0</v>
      </c>
      <c r="AQ26" s="76">
        <f t="shared" si="1"/>
        <v>0</v>
      </c>
      <c r="AR26" s="76">
        <f t="shared" si="1"/>
        <v>0</v>
      </c>
      <c r="AS26" s="76">
        <f t="shared" si="1"/>
        <v>0</v>
      </c>
      <c r="AT26" s="76">
        <f t="shared" si="1"/>
        <v>0</v>
      </c>
      <c r="AU26" s="76">
        <f t="shared" si="1"/>
        <v>0</v>
      </c>
    </row>
    <row r="27" spans="2:47" s="15" customFormat="1" x14ac:dyDescent="0.2">
      <c r="B27" s="10" t="s">
        <v>33</v>
      </c>
      <c r="C27" s="19">
        <v>29.366</v>
      </c>
      <c r="D27" s="19">
        <v>29.751000000000001</v>
      </c>
      <c r="E27" s="19">
        <v>30.218</v>
      </c>
      <c r="F27" s="19">
        <v>30.789000000000001</v>
      </c>
      <c r="G27" s="19">
        <v>31.805057000000001</v>
      </c>
      <c r="H27" s="19">
        <v>32.049366999999997</v>
      </c>
      <c r="I27" s="19">
        <v>32.317163999999998</v>
      </c>
      <c r="J27" s="19">
        <v>32.294046999999999</v>
      </c>
      <c r="K27" s="19">
        <v>31.575209999999998</v>
      </c>
      <c r="L27" s="19">
        <v>31.145432</v>
      </c>
      <c r="M27" s="19">
        <v>28.960978000000001</v>
      </c>
      <c r="N27" s="19">
        <v>30.376759</v>
      </c>
      <c r="O27" s="19">
        <v>30.501653999999998</v>
      </c>
      <c r="P27" s="19">
        <v>30.686364999999999</v>
      </c>
      <c r="Q27" s="19">
        <v>31.399246000000002</v>
      </c>
      <c r="R27" s="19">
        <v>31.345283999999999</v>
      </c>
      <c r="S27" s="19">
        <v>32.195967000000003</v>
      </c>
      <c r="T27" s="79">
        <v>30.789000000000001</v>
      </c>
      <c r="U27" s="19">
        <v>32.299999999999997</v>
      </c>
      <c r="V27" s="19">
        <v>30.376759</v>
      </c>
      <c r="W27" s="19">
        <v>31.345283999999999</v>
      </c>
      <c r="X27" s="20">
        <v>32.195967000000003</v>
      </c>
      <c r="AA27" s="19">
        <v>31.805057000000001</v>
      </c>
      <c r="AB27" s="19">
        <v>32.049366999999997</v>
      </c>
      <c r="AC27" s="19">
        <v>32.317163999999998</v>
      </c>
      <c r="AD27" s="19">
        <v>32.294046999999999</v>
      </c>
      <c r="AE27" s="19">
        <v>31.575209999999998</v>
      </c>
      <c r="AF27" s="19">
        <v>31.145432</v>
      </c>
      <c r="AG27" s="19">
        <v>28.960978000000001</v>
      </c>
      <c r="AH27" s="19">
        <v>30.376759</v>
      </c>
      <c r="AI27" s="19">
        <v>30.501653999999998</v>
      </c>
      <c r="AJ27" s="20">
        <v>30.686364999999999</v>
      </c>
      <c r="AK27" s="2"/>
      <c r="AL27" s="76">
        <f t="shared" si="1"/>
        <v>0</v>
      </c>
      <c r="AM27" s="76">
        <f t="shared" si="1"/>
        <v>0</v>
      </c>
      <c r="AN27" s="76">
        <f t="shared" si="1"/>
        <v>0</v>
      </c>
      <c r="AO27" s="76">
        <f t="shared" si="1"/>
        <v>0</v>
      </c>
      <c r="AP27" s="76">
        <f t="shared" si="1"/>
        <v>0</v>
      </c>
      <c r="AQ27" s="76">
        <f t="shared" si="1"/>
        <v>0</v>
      </c>
      <c r="AR27" s="76">
        <f t="shared" si="1"/>
        <v>0</v>
      </c>
      <c r="AS27" s="76">
        <f t="shared" si="1"/>
        <v>0</v>
      </c>
      <c r="AT27" s="76">
        <f t="shared" si="1"/>
        <v>0</v>
      </c>
      <c r="AU27" s="76">
        <f t="shared" si="1"/>
        <v>0</v>
      </c>
    </row>
    <row r="28" spans="2:47" s="15" customFormat="1" x14ac:dyDescent="0.2">
      <c r="B28" s="10" t="s">
        <v>53</v>
      </c>
      <c r="C28" s="11">
        <v>116.74</v>
      </c>
      <c r="D28" s="11">
        <v>121.15300000000001</v>
      </c>
      <c r="E28" s="11">
        <v>119.69499999999999</v>
      </c>
      <c r="F28" s="11">
        <v>121.702</v>
      </c>
      <c r="G28" s="11">
        <v>119.40087493615408</v>
      </c>
      <c r="H28" s="11">
        <v>120.44428669030042</v>
      </c>
      <c r="I28" s="11">
        <v>120.83866834406017</v>
      </c>
      <c r="J28" s="11">
        <v>121</v>
      </c>
      <c r="K28" s="11">
        <v>124.89798724332535</v>
      </c>
      <c r="L28" s="11">
        <v>126.48326008918509</v>
      </c>
      <c r="M28" s="11">
        <v>132.7872550198889</v>
      </c>
      <c r="N28" s="11">
        <v>129.60243757504043</v>
      </c>
      <c r="O28" s="11">
        <v>127.79358825708329</v>
      </c>
      <c r="P28" s="11">
        <v>126.57834749206921</v>
      </c>
      <c r="Q28" s="11">
        <v>121.34802359707254</v>
      </c>
      <c r="R28" s="11">
        <v>110.51000476588689</v>
      </c>
      <c r="S28" s="11">
        <v>108.84252314558091</v>
      </c>
      <c r="T28" s="77" t="s">
        <v>35</v>
      </c>
      <c r="U28" s="11" t="s">
        <v>35</v>
      </c>
      <c r="V28" s="11" t="s">
        <v>35</v>
      </c>
      <c r="W28" s="19" t="s">
        <v>35</v>
      </c>
      <c r="X28" s="12" t="s">
        <v>35</v>
      </c>
      <c r="AA28" s="11">
        <v>119.40087493615408</v>
      </c>
      <c r="AB28" s="11">
        <v>120.44428669030042</v>
      </c>
      <c r="AC28" s="11">
        <v>120.83866834406017</v>
      </c>
      <c r="AD28" s="11">
        <v>121</v>
      </c>
      <c r="AE28" s="11">
        <v>124.89798724332535</v>
      </c>
      <c r="AF28" s="11">
        <v>126.48326008918509</v>
      </c>
      <c r="AG28" s="11">
        <v>132.7872550198889</v>
      </c>
      <c r="AH28" s="11">
        <v>129.60243757504043</v>
      </c>
      <c r="AI28" s="11">
        <v>127.79358825708329</v>
      </c>
      <c r="AJ28" s="12">
        <v>126.57834749206921</v>
      </c>
      <c r="AK28" s="2"/>
      <c r="AL28" s="76">
        <f t="shared" si="1"/>
        <v>0</v>
      </c>
      <c r="AM28" s="76">
        <f t="shared" si="1"/>
        <v>0</v>
      </c>
      <c r="AN28" s="76">
        <f t="shared" si="1"/>
        <v>0</v>
      </c>
      <c r="AO28" s="76">
        <f t="shared" si="1"/>
        <v>0</v>
      </c>
      <c r="AP28" s="76">
        <f t="shared" si="1"/>
        <v>0</v>
      </c>
      <c r="AQ28" s="76">
        <f t="shared" si="1"/>
        <v>0</v>
      </c>
      <c r="AR28" s="76">
        <f t="shared" si="1"/>
        <v>0</v>
      </c>
      <c r="AS28" s="76">
        <f t="shared" si="1"/>
        <v>0</v>
      </c>
      <c r="AT28" s="76">
        <f t="shared" si="1"/>
        <v>0</v>
      </c>
      <c r="AU28" s="76">
        <f t="shared" si="1"/>
        <v>0</v>
      </c>
    </row>
    <row r="29" spans="2:47" s="15" customFormat="1" x14ac:dyDescent="0.2">
      <c r="B29" s="10" t="s">
        <v>36</v>
      </c>
      <c r="C29" s="11">
        <v>188</v>
      </c>
      <c r="D29" s="11">
        <v>201.02199999999999</v>
      </c>
      <c r="E29" s="11">
        <v>199.81700000000001</v>
      </c>
      <c r="F29" s="11">
        <v>186.131</v>
      </c>
      <c r="G29" s="11">
        <v>295.1543358334593</v>
      </c>
      <c r="H29" s="11">
        <v>300.48990571364118</v>
      </c>
      <c r="I29" s="11">
        <v>308.70836981034267</v>
      </c>
      <c r="J29" s="11">
        <v>305.17681534380569</v>
      </c>
      <c r="K29" s="11">
        <v>311.42087196442566</v>
      </c>
      <c r="L29" s="11">
        <v>315.70837220781146</v>
      </c>
      <c r="M29" s="11">
        <v>321.87056442510323</v>
      </c>
      <c r="N29" s="11">
        <v>321.7009451825067</v>
      </c>
      <c r="O29" s="11">
        <v>305.44949446995429</v>
      </c>
      <c r="P29" s="11">
        <v>285.38690811744925</v>
      </c>
      <c r="Q29" s="11">
        <v>280.14074533491072</v>
      </c>
      <c r="R29" s="11">
        <v>274.27423137411341</v>
      </c>
      <c r="S29" s="11">
        <v>271.56999877953302</v>
      </c>
      <c r="T29" s="77" t="s">
        <v>35</v>
      </c>
      <c r="U29" s="11" t="s">
        <v>35</v>
      </c>
      <c r="V29" s="11" t="s">
        <v>35</v>
      </c>
      <c r="W29" s="11" t="s">
        <v>35</v>
      </c>
      <c r="X29" s="12" t="s">
        <v>35</v>
      </c>
      <c r="AA29" s="11">
        <v>295.1543358334593</v>
      </c>
      <c r="AB29" s="11">
        <v>300.48990571364118</v>
      </c>
      <c r="AC29" s="11">
        <v>308.70836981034267</v>
      </c>
      <c r="AD29" s="11">
        <v>305.17681534380569</v>
      </c>
      <c r="AE29" s="11">
        <v>311.42087196442566</v>
      </c>
      <c r="AF29" s="11">
        <v>315.70837220781135</v>
      </c>
      <c r="AG29" s="11">
        <v>321.87056442510317</v>
      </c>
      <c r="AH29" s="11">
        <v>321.7009451825067</v>
      </c>
      <c r="AI29" s="11">
        <v>305.44949446995423</v>
      </c>
      <c r="AJ29" s="12">
        <v>285.38690811744925</v>
      </c>
      <c r="AK29" s="2"/>
      <c r="AL29" s="76">
        <f t="shared" si="1"/>
        <v>0</v>
      </c>
      <c r="AM29" s="76">
        <f t="shared" si="1"/>
        <v>0</v>
      </c>
      <c r="AN29" s="76">
        <f t="shared" si="1"/>
        <v>0</v>
      </c>
      <c r="AO29" s="76">
        <f t="shared" si="1"/>
        <v>0</v>
      </c>
      <c r="AP29" s="76">
        <f t="shared" si="1"/>
        <v>0</v>
      </c>
      <c r="AQ29" s="76">
        <f t="shared" si="1"/>
        <v>0</v>
      </c>
      <c r="AR29" s="76">
        <f t="shared" si="1"/>
        <v>0</v>
      </c>
      <c r="AS29" s="76">
        <f t="shared" si="1"/>
        <v>0</v>
      </c>
      <c r="AT29" s="76">
        <f t="shared" si="1"/>
        <v>0</v>
      </c>
      <c r="AU29" s="76">
        <f t="shared" si="1"/>
        <v>0</v>
      </c>
    </row>
    <row r="30" spans="2:47" s="15" customFormat="1" x14ac:dyDescent="0.2">
      <c r="B30" s="10" t="s">
        <v>37</v>
      </c>
      <c r="C30" s="17">
        <v>6.3151617720764996E-2</v>
      </c>
      <c r="D30" s="17">
        <v>5.2494922548620503E-2</v>
      </c>
      <c r="E30" s="17">
        <v>5.3396531161983812E-2</v>
      </c>
      <c r="F30" s="17">
        <v>5.0999999999999997E-2</v>
      </c>
      <c r="G30" s="17">
        <v>4.5436584846167416E-2</v>
      </c>
      <c r="H30" s="17">
        <v>5.7241546803397679E-2</v>
      </c>
      <c r="I30" s="17">
        <v>5.7491244945296179E-2</v>
      </c>
      <c r="J30" s="57">
        <v>6.4000000000000001E-2</v>
      </c>
      <c r="K30" s="17">
        <v>4.4686663569610652E-2</v>
      </c>
      <c r="L30" s="17">
        <v>4.6600926055571944E-2</v>
      </c>
      <c r="M30" s="17">
        <v>0.13883570820483207</v>
      </c>
      <c r="N30" s="17">
        <v>4.61503949838869E-2</v>
      </c>
      <c r="O30" s="17">
        <v>5.4688777777436477E-2</v>
      </c>
      <c r="P30" s="17">
        <v>5.3846914050281643E-2</v>
      </c>
      <c r="Q30" s="17">
        <v>5.9214364500657007E-2</v>
      </c>
      <c r="R30" s="17">
        <v>6.8937387848789375E-2</v>
      </c>
      <c r="S30" s="17">
        <v>6.0229188751729175E-2</v>
      </c>
      <c r="T30" s="77" t="s">
        <v>35</v>
      </c>
      <c r="U30" s="17" t="s">
        <v>35</v>
      </c>
      <c r="V30" s="17" t="s">
        <v>35</v>
      </c>
      <c r="W30" s="17" t="s">
        <v>35</v>
      </c>
      <c r="X30" s="18" t="s">
        <v>35</v>
      </c>
      <c r="AA30" s="17">
        <v>4.5436584846167416E-2</v>
      </c>
      <c r="AB30" s="17">
        <v>5.7241546803397679E-2</v>
      </c>
      <c r="AC30" s="17">
        <v>5.7491244945296179E-2</v>
      </c>
      <c r="AD30" s="17">
        <v>6.4000000000000001E-2</v>
      </c>
      <c r="AE30" s="17">
        <v>4.4686663569610652E-2</v>
      </c>
      <c r="AF30" s="17">
        <v>4.6600926055571944E-2</v>
      </c>
      <c r="AG30" s="17">
        <v>0.13883570820483207</v>
      </c>
      <c r="AH30" s="17">
        <v>4.61503949838869E-2</v>
      </c>
      <c r="AI30" s="17">
        <v>5.4688777777436477E-2</v>
      </c>
      <c r="AJ30" s="18">
        <v>5.3846914050281643E-2</v>
      </c>
      <c r="AK30" s="2"/>
      <c r="AL30" s="76">
        <f t="shared" si="1"/>
        <v>0</v>
      </c>
      <c r="AM30" s="76">
        <f t="shared" si="1"/>
        <v>0</v>
      </c>
      <c r="AN30" s="76">
        <f t="shared" si="1"/>
        <v>0</v>
      </c>
      <c r="AO30" s="76">
        <f t="shared" si="1"/>
        <v>0</v>
      </c>
      <c r="AP30" s="76">
        <f t="shared" si="1"/>
        <v>0</v>
      </c>
      <c r="AQ30" s="76">
        <f t="shared" si="1"/>
        <v>0</v>
      </c>
      <c r="AR30" s="76">
        <f t="shared" si="1"/>
        <v>0</v>
      </c>
      <c r="AS30" s="76">
        <f t="shared" si="1"/>
        <v>0</v>
      </c>
      <c r="AT30" s="76">
        <f t="shared" si="1"/>
        <v>0</v>
      </c>
      <c r="AU30" s="76">
        <f t="shared" si="1"/>
        <v>0</v>
      </c>
    </row>
    <row r="31" spans="2:47" s="15" customFormat="1" ht="12.75" thickBot="1" x14ac:dyDescent="0.25">
      <c r="B31" s="24" t="s">
        <v>38</v>
      </c>
      <c r="C31" s="25" t="s">
        <v>35</v>
      </c>
      <c r="D31" s="25" t="s">
        <v>35</v>
      </c>
      <c r="E31" s="25" t="s">
        <v>35</v>
      </c>
      <c r="F31" s="25" t="s">
        <v>35</v>
      </c>
      <c r="G31" s="90">
        <v>65.562255023167538</v>
      </c>
      <c r="H31" s="90">
        <v>60.087518029524865</v>
      </c>
      <c r="I31" s="90">
        <v>104.22636515204771</v>
      </c>
      <c r="J31" s="90">
        <v>133.97558724791355</v>
      </c>
      <c r="K31" s="90">
        <v>157.47368514263323</v>
      </c>
      <c r="L31" s="90">
        <v>167.35045010517982</v>
      </c>
      <c r="M31" s="90">
        <v>253.64714955903437</v>
      </c>
      <c r="N31" s="90">
        <v>391.16995548973529</v>
      </c>
      <c r="O31" s="90">
        <v>304.23862730885816</v>
      </c>
      <c r="P31" s="90">
        <v>363.56865053877249</v>
      </c>
      <c r="Q31" s="90">
        <v>523.49309230052347</v>
      </c>
      <c r="R31" s="90">
        <v>579.82649267053887</v>
      </c>
      <c r="S31" s="90">
        <v>600.3767648360398</v>
      </c>
      <c r="T31" s="91" t="s">
        <v>35</v>
      </c>
      <c r="U31" s="25" t="s">
        <v>35</v>
      </c>
      <c r="V31" s="25" t="s">
        <v>35</v>
      </c>
      <c r="W31" s="59" t="s">
        <v>35</v>
      </c>
      <c r="X31" s="29" t="s">
        <v>35</v>
      </c>
      <c r="AA31" s="90">
        <v>65.562255023167538</v>
      </c>
      <c r="AB31" s="90">
        <v>60.087518029524865</v>
      </c>
      <c r="AC31" s="90">
        <v>104.22636515204771</v>
      </c>
      <c r="AD31" s="90">
        <v>133.97558724791355</v>
      </c>
      <c r="AE31" s="90">
        <v>157.47368514263323</v>
      </c>
      <c r="AF31" s="90">
        <v>167.35045010517982</v>
      </c>
      <c r="AG31" s="90">
        <v>253.64714955903437</v>
      </c>
      <c r="AH31" s="90">
        <v>391.16995548973529</v>
      </c>
      <c r="AI31" s="90">
        <v>304.23862730885816</v>
      </c>
      <c r="AJ31" s="92">
        <v>363.56865053877249</v>
      </c>
      <c r="AK31" s="2"/>
      <c r="AL31" s="76">
        <f t="shared" si="1"/>
        <v>0</v>
      </c>
      <c r="AM31" s="76">
        <f t="shared" si="1"/>
        <v>0</v>
      </c>
      <c r="AN31" s="76">
        <f t="shared" si="1"/>
        <v>0</v>
      </c>
      <c r="AO31" s="76">
        <f t="shared" si="1"/>
        <v>0</v>
      </c>
      <c r="AP31" s="76">
        <f t="shared" si="1"/>
        <v>0</v>
      </c>
      <c r="AQ31" s="76">
        <f t="shared" si="1"/>
        <v>0</v>
      </c>
      <c r="AR31" s="76">
        <f t="shared" si="1"/>
        <v>0</v>
      </c>
      <c r="AS31" s="76">
        <f t="shared" si="1"/>
        <v>0</v>
      </c>
      <c r="AT31" s="76">
        <f t="shared" si="1"/>
        <v>0</v>
      </c>
      <c r="AU31" s="76">
        <f t="shared" si="1"/>
        <v>0</v>
      </c>
    </row>
    <row r="32" spans="2:47" ht="12.75" thickTop="1" x14ac:dyDescent="0.2">
      <c r="B32" s="37" t="s">
        <v>54</v>
      </c>
      <c r="D32" s="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2"/>
      <c r="U32" s="2"/>
      <c r="V32" s="2"/>
      <c r="W32" s="2"/>
      <c r="X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4:36" x14ac:dyDescent="0.2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5"/>
      <c r="U33" s="2"/>
      <c r="V33" s="2"/>
      <c r="W33" s="2"/>
      <c r="X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4:36" x14ac:dyDescent="0.2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4:36" x14ac:dyDescent="0.2"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2"/>
      <c r="V35" s="2"/>
      <c r="W35" s="2"/>
      <c r="X35" s="2"/>
      <c r="AB35" s="46"/>
      <c r="AC35" s="46"/>
      <c r="AD35" s="46"/>
      <c r="AE35" s="46"/>
    </row>
    <row r="36" spans="4:36" x14ac:dyDescent="0.2"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2"/>
      <c r="V36" s="2"/>
      <c r="W36" s="2"/>
      <c r="X36" s="2"/>
      <c r="AB36" s="47"/>
      <c r="AC36" s="47"/>
      <c r="AD36" s="47"/>
      <c r="AE36" s="47"/>
    </row>
    <row r="37" spans="4:36" x14ac:dyDescent="0.2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2"/>
      <c r="V37" s="2"/>
      <c r="W37" s="2"/>
      <c r="X37" s="2"/>
      <c r="AB37" s="49"/>
      <c r="AC37" s="49"/>
      <c r="AD37" s="49"/>
      <c r="AE37" s="49"/>
    </row>
    <row r="38" spans="4:36" x14ac:dyDescent="0.2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B38" s="2"/>
      <c r="AC38" s="2"/>
      <c r="AD38" s="2"/>
      <c r="AE38" s="2"/>
    </row>
    <row r="39" spans="4:36" x14ac:dyDescent="0.2"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AB39" s="50"/>
      <c r="AC39" s="50"/>
      <c r="AD39" s="50"/>
      <c r="AE39" s="50"/>
    </row>
    <row r="40" spans="4:36" x14ac:dyDescent="0.2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AB40" s="49"/>
      <c r="AC40" s="49"/>
      <c r="AD40" s="49"/>
      <c r="AE40" s="49"/>
    </row>
  </sheetData>
  <hyperlinks>
    <hyperlink ref="B2" location="Index!A1" display="index page" xr:uid="{30612995-6884-4292-ADF4-C69047F05E74}"/>
  </hyperlink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72A1-2B8D-4665-BAC8-5EF53D35173A}">
  <sheetPr>
    <tabColor rgb="FF92D050"/>
    <pageSetUpPr fitToPage="1"/>
  </sheetPr>
  <dimension ref="B1:AU43"/>
  <sheetViews>
    <sheetView showGridLines="0" view="pageBreakPreview" zoomScale="70" zoomScaleNormal="90" zoomScaleSheetLayoutView="70" workbookViewId="0">
      <pane xSplit="2" ySplit="4" topLeftCell="H5" activePane="bottomRight" state="frozen"/>
      <selection activeCell="V6" sqref="V6"/>
      <selection pane="topRight" activeCell="V6" sqref="V6"/>
      <selection pane="bottomLeft" activeCell="V6" sqref="V6"/>
      <selection pane="bottomRight" activeCell="L53" sqref="L53"/>
    </sheetView>
  </sheetViews>
  <sheetFormatPr defaultColWidth="8.85546875" defaultRowHeight="12" x14ac:dyDescent="0.2"/>
  <cols>
    <col min="1" max="1" width="2" style="48" customWidth="1"/>
    <col min="2" max="2" width="55.7109375" style="48" customWidth="1"/>
    <col min="3" max="24" width="10.5703125" style="48" customWidth="1"/>
    <col min="25" max="32" width="8.85546875" style="48"/>
    <col min="33" max="36" width="9.140625" style="48" customWidth="1"/>
    <col min="37" max="16384" width="8.85546875" style="48"/>
  </cols>
  <sheetData>
    <row r="1" spans="2:47" s="52" customFormat="1" x14ac:dyDescent="0.2">
      <c r="B1" s="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2:47" s="52" customFormat="1" x14ac:dyDescent="0.2">
      <c r="B2" s="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1"/>
      <c r="U2" s="51"/>
      <c r="V2" s="51"/>
      <c r="W2" s="51"/>
      <c r="X2" s="51"/>
    </row>
    <row r="3" spans="2:47" s="45" customFormat="1" ht="12.75" thickBot="1" x14ac:dyDescent="0.25">
      <c r="B3" s="4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2:47" s="54" customFormat="1" ht="13.5" thickTop="1" thickBot="1" x14ac:dyDescent="0.25"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8" t="s">
        <v>25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12</v>
      </c>
      <c r="AF4" s="7" t="s">
        <v>13</v>
      </c>
      <c r="AG4" s="7" t="s">
        <v>14</v>
      </c>
      <c r="AH4" s="7" t="s">
        <v>15</v>
      </c>
      <c r="AI4" s="7" t="s">
        <v>16</v>
      </c>
      <c r="AJ4" s="7" t="s">
        <v>17</v>
      </c>
      <c r="AL4" s="7" t="s">
        <v>8</v>
      </c>
      <c r="AM4" s="7" t="s">
        <v>9</v>
      </c>
      <c r="AN4" s="7" t="s">
        <v>10</v>
      </c>
      <c r="AO4" s="7" t="s">
        <v>11</v>
      </c>
      <c r="AP4" s="7" t="s">
        <v>12</v>
      </c>
      <c r="AQ4" s="7" t="s">
        <v>13</v>
      </c>
      <c r="AR4" s="7" t="s">
        <v>14</v>
      </c>
      <c r="AS4" s="7" t="s">
        <v>15</v>
      </c>
      <c r="AT4" s="8" t="s">
        <v>16</v>
      </c>
      <c r="AU4" s="8" t="s">
        <v>17</v>
      </c>
    </row>
    <row r="5" spans="2:47" s="15" customFormat="1" x14ac:dyDescent="0.2">
      <c r="B5" s="10" t="s">
        <v>26</v>
      </c>
      <c r="C5" s="11">
        <v>429</v>
      </c>
      <c r="D5" s="11">
        <v>436.86799999999999</v>
      </c>
      <c r="E5" s="11">
        <v>428.57400000000001</v>
      </c>
      <c r="F5" s="11">
        <v>395.87299999999999</v>
      </c>
      <c r="G5" s="11">
        <v>322.51492918028202</v>
      </c>
      <c r="H5" s="11">
        <v>327.53213924748303</v>
      </c>
      <c r="I5" s="11">
        <v>324.81278415878</v>
      </c>
      <c r="J5" s="11">
        <v>298.57095790999995</v>
      </c>
      <c r="K5" s="11">
        <v>278.77506783999996</v>
      </c>
      <c r="L5" s="11">
        <v>250.61802139</v>
      </c>
      <c r="M5" s="11">
        <v>264.20582242999996</v>
      </c>
      <c r="N5" s="11">
        <v>246.32755818999996</v>
      </c>
      <c r="O5" s="11">
        <v>231.85540189</v>
      </c>
      <c r="P5" s="11">
        <v>231.52519269999999</v>
      </c>
      <c r="Q5" s="11">
        <v>238.09423849000001</v>
      </c>
      <c r="R5" s="11">
        <v>213.80128633999996</v>
      </c>
      <c r="S5" s="11">
        <v>202.62018684</v>
      </c>
      <c r="T5" s="13">
        <v>1690.3150000000001</v>
      </c>
      <c r="U5" s="13">
        <v>1273</v>
      </c>
      <c r="V5" s="13">
        <v>1039.9264698499999</v>
      </c>
      <c r="W5" s="13">
        <v>915.27611941999999</v>
      </c>
      <c r="X5" s="12">
        <v>202.62018684</v>
      </c>
      <c r="Y5" s="14"/>
      <c r="AA5" s="11">
        <v>322.51492918028202</v>
      </c>
      <c r="AB5" s="11">
        <v>327.53213924748303</v>
      </c>
      <c r="AC5" s="11">
        <v>324.81278415878</v>
      </c>
      <c r="AD5" s="11">
        <v>298.57095790999995</v>
      </c>
      <c r="AE5" s="11">
        <v>278.77506781</v>
      </c>
      <c r="AF5" s="11">
        <v>250.61802144000001</v>
      </c>
      <c r="AG5" s="11">
        <v>264.20582249</v>
      </c>
      <c r="AH5" s="11">
        <v>246.32755827000005</v>
      </c>
      <c r="AI5" s="11">
        <v>231.85540197999998</v>
      </c>
      <c r="AJ5" s="11">
        <v>231.52519283000001</v>
      </c>
      <c r="AL5" s="55">
        <f t="shared" ref="AL5:AU16" si="0">AA5-G5</f>
        <v>0</v>
      </c>
      <c r="AM5" s="55">
        <f t="shared" si="0"/>
        <v>0</v>
      </c>
      <c r="AN5" s="55">
        <f t="shared" si="0"/>
        <v>0</v>
      </c>
      <c r="AO5" s="55">
        <f t="shared" si="0"/>
        <v>0</v>
      </c>
      <c r="AP5" s="55">
        <f t="shared" si="0"/>
        <v>-2.9999966955074342E-8</v>
      </c>
      <c r="AQ5" s="55">
        <f t="shared" si="0"/>
        <v>5.0000011242445908E-8</v>
      </c>
      <c r="AR5" s="55">
        <f t="shared" si="0"/>
        <v>6.0000047596986406E-8</v>
      </c>
      <c r="AS5" s="55">
        <f t="shared" si="0"/>
        <v>8.0000091884357971E-8</v>
      </c>
      <c r="AT5" s="55">
        <f t="shared" si="0"/>
        <v>8.9999986130351317E-8</v>
      </c>
      <c r="AU5" s="55">
        <f t="shared" si="0"/>
        <v>1.3000001786167559E-7</v>
      </c>
    </row>
    <row r="6" spans="2:47" s="15" customFormat="1" x14ac:dyDescent="0.2">
      <c r="B6" s="16" t="s">
        <v>27</v>
      </c>
      <c r="C6" s="11">
        <v>428</v>
      </c>
      <c r="D6" s="11">
        <v>434.41</v>
      </c>
      <c r="E6" s="11">
        <v>421.952</v>
      </c>
      <c r="F6" s="11">
        <v>393.31200000000001</v>
      </c>
      <c r="G6" s="11">
        <v>319.55887148629</v>
      </c>
      <c r="H6" s="11">
        <v>325.74457401383899</v>
      </c>
      <c r="I6" s="11">
        <v>321.25345891000001</v>
      </c>
      <c r="J6" s="11">
        <v>292.32821196000003</v>
      </c>
      <c r="K6" s="11">
        <v>275.97629845</v>
      </c>
      <c r="L6" s="11">
        <v>248.13393133000002</v>
      </c>
      <c r="M6" s="11">
        <v>262.87992754999999</v>
      </c>
      <c r="N6" s="11">
        <v>243.59337522000004</v>
      </c>
      <c r="O6" s="11">
        <v>227.68065215000001</v>
      </c>
      <c r="P6" s="11">
        <v>228.36499753999996</v>
      </c>
      <c r="Q6" s="11">
        <v>232.77639291</v>
      </c>
      <c r="R6" s="11">
        <v>209.61857398999999</v>
      </c>
      <c r="S6" s="11">
        <v>201.46680766000003</v>
      </c>
      <c r="T6" s="11">
        <v>1677.674</v>
      </c>
      <c r="U6" s="11">
        <v>1259</v>
      </c>
      <c r="V6" s="11">
        <v>1030.5835325500002</v>
      </c>
      <c r="W6" s="11">
        <v>898.44061658999999</v>
      </c>
      <c r="X6" s="12">
        <v>201.46680766000003</v>
      </c>
      <c r="Y6" s="14"/>
      <c r="AA6" s="11">
        <v>319.55887148629</v>
      </c>
      <c r="AB6" s="11">
        <v>325.74457401383899</v>
      </c>
      <c r="AC6" s="11">
        <v>321.25345891000001</v>
      </c>
      <c r="AD6" s="11">
        <v>292.32821196000003</v>
      </c>
      <c r="AE6" s="11">
        <v>275.97629842999993</v>
      </c>
      <c r="AF6" s="11">
        <v>248.13393138999999</v>
      </c>
      <c r="AG6" s="11">
        <v>262.87992761999999</v>
      </c>
      <c r="AH6" s="11">
        <v>243.59337530000005</v>
      </c>
      <c r="AI6" s="11">
        <v>227.68065224</v>
      </c>
      <c r="AJ6" s="11">
        <v>228.36499766000003</v>
      </c>
      <c r="AL6" s="55">
        <f t="shared" si="0"/>
        <v>0</v>
      </c>
      <c r="AM6" s="55">
        <f t="shared" si="0"/>
        <v>0</v>
      </c>
      <c r="AN6" s="55">
        <f t="shared" si="0"/>
        <v>0</v>
      </c>
      <c r="AO6" s="55">
        <f t="shared" si="0"/>
        <v>0</v>
      </c>
      <c r="AP6" s="55">
        <f t="shared" si="0"/>
        <v>-2.0000072709080996E-8</v>
      </c>
      <c r="AQ6" s="55">
        <f t="shared" si="0"/>
        <v>5.9999962331858114E-8</v>
      </c>
      <c r="AR6" s="55">
        <f t="shared" si="0"/>
        <v>6.9999998686398612E-8</v>
      </c>
      <c r="AS6" s="55">
        <f t="shared" si="0"/>
        <v>8.000000661922968E-8</v>
      </c>
      <c r="AT6" s="55">
        <f t="shared" si="0"/>
        <v>8.9999986130351317E-8</v>
      </c>
      <c r="AU6" s="55">
        <f t="shared" si="0"/>
        <v>1.2000006677226338E-7</v>
      </c>
    </row>
    <row r="7" spans="2:47" s="15" customFormat="1" x14ac:dyDescent="0.2">
      <c r="B7" s="10" t="s">
        <v>28</v>
      </c>
      <c r="C7" s="11">
        <v>247</v>
      </c>
      <c r="D7" s="11">
        <v>237.98400000000001</v>
      </c>
      <c r="E7" s="11">
        <v>224.97200000000001</v>
      </c>
      <c r="F7" s="11">
        <v>197.50299999999999</v>
      </c>
      <c r="G7" s="11">
        <v>168.71740112485799</v>
      </c>
      <c r="H7" s="11">
        <v>175.04416509196801</v>
      </c>
      <c r="I7" s="11">
        <v>177.912089313477</v>
      </c>
      <c r="J7" s="11">
        <v>162.00718010999998</v>
      </c>
      <c r="K7" s="11">
        <v>158.27502195999998</v>
      </c>
      <c r="L7" s="11">
        <v>128.07728301</v>
      </c>
      <c r="M7" s="11">
        <v>135.46558617999997</v>
      </c>
      <c r="N7" s="11">
        <v>125.28403462</v>
      </c>
      <c r="O7" s="11">
        <v>114.12243374000001</v>
      </c>
      <c r="P7" s="11">
        <v>104.45613020999998</v>
      </c>
      <c r="Q7" s="11">
        <v>115.46672207000002</v>
      </c>
      <c r="R7" s="11">
        <v>91.658047599999975</v>
      </c>
      <c r="S7" s="11">
        <v>90.905096900000004</v>
      </c>
      <c r="T7" s="11">
        <v>907.45900000000006</v>
      </c>
      <c r="U7" s="11">
        <v>684</v>
      </c>
      <c r="V7" s="11">
        <v>547.10192576999998</v>
      </c>
      <c r="W7" s="11">
        <v>425.70333361999997</v>
      </c>
      <c r="X7" s="12">
        <v>90.905096900000004</v>
      </c>
      <c r="Y7" s="14"/>
      <c r="AA7" s="11">
        <v>168.71740112485799</v>
      </c>
      <c r="AB7" s="11">
        <v>175.04416509196801</v>
      </c>
      <c r="AC7" s="11">
        <v>177.912089313477</v>
      </c>
      <c r="AD7" s="11">
        <v>162.00718010999998</v>
      </c>
      <c r="AE7" s="11">
        <v>158.27502185999995</v>
      </c>
      <c r="AF7" s="11">
        <v>128.07728308</v>
      </c>
      <c r="AG7" s="11">
        <v>135.46558634000002</v>
      </c>
      <c r="AH7" s="11">
        <v>125.28403471000004</v>
      </c>
      <c r="AI7" s="11">
        <v>114.12243387000004</v>
      </c>
      <c r="AJ7" s="11">
        <v>104.45613032</v>
      </c>
      <c r="AL7" s="55">
        <f t="shared" si="0"/>
        <v>0</v>
      </c>
      <c r="AM7" s="55">
        <f t="shared" si="0"/>
        <v>0</v>
      </c>
      <c r="AN7" s="55">
        <f t="shared" si="0"/>
        <v>0</v>
      </c>
      <c r="AO7" s="55">
        <f t="shared" si="0"/>
        <v>0</v>
      </c>
      <c r="AP7" s="55">
        <f t="shared" si="0"/>
        <v>-1.0000002248489182E-7</v>
      </c>
      <c r="AQ7" s="55">
        <f t="shared" si="0"/>
        <v>6.9999998686398612E-8</v>
      </c>
      <c r="AR7" s="55">
        <f t="shared" si="0"/>
        <v>1.6000004166016879E-7</v>
      </c>
      <c r="AS7" s="55">
        <f t="shared" si="0"/>
        <v>9.0000042973770178E-8</v>
      </c>
      <c r="AT7" s="55">
        <f t="shared" si="0"/>
        <v>1.300000320725303E-7</v>
      </c>
      <c r="AU7" s="55">
        <f t="shared" si="0"/>
        <v>1.1000001620686817E-7</v>
      </c>
    </row>
    <row r="8" spans="2:47" s="15" customFormat="1" x14ac:dyDescent="0.2">
      <c r="B8" s="10" t="s">
        <v>29</v>
      </c>
      <c r="C8" s="17">
        <v>0.5757481600189287</v>
      </c>
      <c r="D8" s="17">
        <v>0.54474881596246749</v>
      </c>
      <c r="E8" s="17">
        <v>0.52493255873360423</v>
      </c>
      <c r="F8" s="17">
        <v>0.498</v>
      </c>
      <c r="G8" s="17">
        <v>0.52346722668033474</v>
      </c>
      <c r="H8" s="17">
        <v>0.53439212127828484</v>
      </c>
      <c r="I8" s="17">
        <v>0.54809114235503753</v>
      </c>
      <c r="J8" s="17">
        <v>0.54260863562903794</v>
      </c>
      <c r="K8" s="17">
        <v>0.5677517117522155</v>
      </c>
      <c r="L8" s="17">
        <v>0.51104578313900317</v>
      </c>
      <c r="M8" s="17">
        <v>0.51272748243801824</v>
      </c>
      <c r="N8" s="17">
        <v>0.50860746373885057</v>
      </c>
      <c r="O8" s="17">
        <v>0.49221382296774574</v>
      </c>
      <c r="P8" s="17">
        <v>0.45116528785422316</v>
      </c>
      <c r="Q8" s="17">
        <v>0.48496226873146131</v>
      </c>
      <c r="R8" s="17">
        <v>0.4287067172001936</v>
      </c>
      <c r="S8" s="17">
        <v>0.44864777946228845</v>
      </c>
      <c r="T8" s="17">
        <v>0.53500000000000003</v>
      </c>
      <c r="U8" s="17">
        <v>0.53700000000000003</v>
      </c>
      <c r="V8" s="17">
        <v>0.5260967401367469</v>
      </c>
      <c r="W8" s="17">
        <v>0.46510918900600545</v>
      </c>
      <c r="X8" s="18">
        <v>0.44864777946228845</v>
      </c>
      <c r="AA8" s="17">
        <v>0.52346722668033474</v>
      </c>
      <c r="AB8" s="17">
        <v>0.53439212127828484</v>
      </c>
      <c r="AC8" s="17">
        <v>0.54809114235503753</v>
      </c>
      <c r="AD8" s="17">
        <v>0.54260863562903794</v>
      </c>
      <c r="AE8" s="17">
        <v>0.56775171145460102</v>
      </c>
      <c r="AF8" s="17">
        <v>0.51104578331635553</v>
      </c>
      <c r="AG8" s="17">
        <v>0.51272748292716863</v>
      </c>
      <c r="AH8" s="17">
        <v>0.50860746393903677</v>
      </c>
      <c r="AI8" s="17">
        <v>0.49221382333737612</v>
      </c>
      <c r="AJ8" s="17">
        <v>0.45116528807600692</v>
      </c>
      <c r="AL8" s="55">
        <f t="shared" si="0"/>
        <v>0</v>
      </c>
      <c r="AM8" s="55">
        <f t="shared" si="0"/>
        <v>0</v>
      </c>
      <c r="AN8" s="55">
        <f t="shared" si="0"/>
        <v>0</v>
      </c>
      <c r="AO8" s="55">
        <f t="shared" si="0"/>
        <v>0</v>
      </c>
      <c r="AP8" s="55">
        <f t="shared" si="0"/>
        <v>-2.9761448860909923E-10</v>
      </c>
      <c r="AQ8" s="55">
        <f t="shared" si="0"/>
        <v>1.7735235502414071E-10</v>
      </c>
      <c r="AR8" s="55">
        <f t="shared" si="0"/>
        <v>4.8915038686203616E-10</v>
      </c>
      <c r="AS8" s="55">
        <f t="shared" si="0"/>
        <v>2.0018620094930384E-10</v>
      </c>
      <c r="AT8" s="55">
        <f t="shared" si="0"/>
        <v>3.6963038185788832E-10</v>
      </c>
      <c r="AU8" s="55">
        <f t="shared" si="0"/>
        <v>2.2178375802539563E-10</v>
      </c>
    </row>
    <row r="9" spans="2:47" s="15" customFormat="1" x14ac:dyDescent="0.2">
      <c r="B9" s="10" t="s">
        <v>30</v>
      </c>
      <c r="C9" s="11">
        <v>60</v>
      </c>
      <c r="D9" s="11">
        <v>162.09100000000001</v>
      </c>
      <c r="E9" s="11">
        <v>84.01</v>
      </c>
      <c r="F9" s="11">
        <v>108.899</v>
      </c>
      <c r="G9" s="11">
        <v>45.062606366160622</v>
      </c>
      <c r="H9" s="11">
        <v>46.189816467181998</v>
      </c>
      <c r="I9" s="11">
        <v>32.608194059494998</v>
      </c>
      <c r="J9" s="11">
        <v>68.606181231447223</v>
      </c>
      <c r="K9" s="11">
        <v>26.924793642399742</v>
      </c>
      <c r="L9" s="11">
        <v>43.148816144944384</v>
      </c>
      <c r="M9" s="11">
        <v>75.951965885261927</v>
      </c>
      <c r="N9" s="11">
        <v>55.930440108794194</v>
      </c>
      <c r="O9" s="11">
        <v>26.469139103654239</v>
      </c>
      <c r="P9" s="11">
        <v>28.788900177195998</v>
      </c>
      <c r="Q9" s="11">
        <v>41.873782804073713</v>
      </c>
      <c r="R9" s="11">
        <v>34.634318882851886</v>
      </c>
      <c r="S9" s="11">
        <v>14.164800393653742</v>
      </c>
      <c r="T9" s="11">
        <v>415</v>
      </c>
      <c r="U9" s="11">
        <v>192</v>
      </c>
      <c r="V9" s="11">
        <v>201.95601578140025</v>
      </c>
      <c r="W9" s="11">
        <v>131.76614096777584</v>
      </c>
      <c r="X9" s="12">
        <v>14.164800393653742</v>
      </c>
      <c r="Y9" s="14"/>
      <c r="AA9" s="11">
        <v>45.062606366160622</v>
      </c>
      <c r="AB9" s="11">
        <v>46.189816467181998</v>
      </c>
      <c r="AC9" s="11">
        <v>32.608194059494998</v>
      </c>
      <c r="AD9" s="11">
        <v>68.606181231447223</v>
      </c>
      <c r="AE9" s="11">
        <v>26.924793642399734</v>
      </c>
      <c r="AF9" s="11">
        <v>43.148816144944384</v>
      </c>
      <c r="AG9" s="11">
        <v>75.951965885261927</v>
      </c>
      <c r="AH9" s="11">
        <v>55.930440108794194</v>
      </c>
      <c r="AI9" s="11">
        <v>26.469139103654236</v>
      </c>
      <c r="AJ9" s="11">
        <v>28.788900177195998</v>
      </c>
      <c r="AL9" s="55">
        <f t="shared" si="0"/>
        <v>0</v>
      </c>
      <c r="AM9" s="55">
        <f t="shared" si="0"/>
        <v>0</v>
      </c>
      <c r="AN9" s="55">
        <f t="shared" si="0"/>
        <v>0</v>
      </c>
      <c r="AO9" s="55">
        <f t="shared" si="0"/>
        <v>0</v>
      </c>
      <c r="AP9" s="55">
        <f t="shared" si="0"/>
        <v>0</v>
      </c>
      <c r="AQ9" s="55">
        <f t="shared" si="0"/>
        <v>0</v>
      </c>
      <c r="AR9" s="55">
        <f t="shared" si="0"/>
        <v>0</v>
      </c>
      <c r="AS9" s="55">
        <f t="shared" si="0"/>
        <v>0</v>
      </c>
      <c r="AT9" s="55">
        <f t="shared" si="0"/>
        <v>0</v>
      </c>
      <c r="AU9" s="55">
        <f t="shared" si="0"/>
        <v>0</v>
      </c>
    </row>
    <row r="10" spans="2:47" s="15" customFormat="1" x14ac:dyDescent="0.2">
      <c r="B10" s="10" t="s">
        <v>31</v>
      </c>
      <c r="C10" s="11">
        <v>60</v>
      </c>
      <c r="D10" s="11">
        <v>162.09100000000001</v>
      </c>
      <c r="E10" s="11">
        <v>84.01</v>
      </c>
      <c r="F10" s="11">
        <v>108.899</v>
      </c>
      <c r="G10" s="11">
        <v>45.062606366160622</v>
      </c>
      <c r="H10" s="11">
        <v>46.189816467181998</v>
      </c>
      <c r="I10" s="11">
        <v>32.608194059494998</v>
      </c>
      <c r="J10" s="11">
        <v>68.606181231447223</v>
      </c>
      <c r="K10" s="11">
        <v>26.924793642399742</v>
      </c>
      <c r="L10" s="11">
        <v>43.148816144944384</v>
      </c>
      <c r="M10" s="11">
        <v>39.364815292550077</v>
      </c>
      <c r="N10" s="11">
        <v>55.930440108794194</v>
      </c>
      <c r="O10" s="11">
        <v>26.469139103654239</v>
      </c>
      <c r="P10" s="11">
        <v>28.788900177195998</v>
      </c>
      <c r="Q10" s="11">
        <v>41.873782804073713</v>
      </c>
      <c r="R10" s="11">
        <v>34.634318882851886</v>
      </c>
      <c r="S10" s="11">
        <v>14.164800393653742</v>
      </c>
      <c r="T10" s="11">
        <v>415</v>
      </c>
      <c r="U10" s="11">
        <v>192</v>
      </c>
      <c r="V10" s="11">
        <v>165.3688651886884</v>
      </c>
      <c r="W10" s="11">
        <v>131.76614096777584</v>
      </c>
      <c r="X10" s="12">
        <v>14.164800393653742</v>
      </c>
      <c r="Y10" s="14"/>
      <c r="AA10" s="11">
        <v>45.062606366160622</v>
      </c>
      <c r="AB10" s="11">
        <v>46.189816467181998</v>
      </c>
      <c r="AC10" s="11">
        <v>32.608194059494998</v>
      </c>
      <c r="AD10" s="11">
        <v>68.606181231447223</v>
      </c>
      <c r="AE10" s="11">
        <v>26.924793642399734</v>
      </c>
      <c r="AF10" s="11">
        <v>43.148816144944384</v>
      </c>
      <c r="AG10" s="11">
        <v>39.364815292550077</v>
      </c>
      <c r="AH10" s="11">
        <v>55.930440108794194</v>
      </c>
      <c r="AI10" s="11">
        <v>26.469139103654236</v>
      </c>
      <c r="AJ10" s="11">
        <v>28.788900177195998</v>
      </c>
      <c r="AL10" s="55">
        <f t="shared" si="0"/>
        <v>0</v>
      </c>
      <c r="AM10" s="55">
        <f t="shared" si="0"/>
        <v>0</v>
      </c>
      <c r="AN10" s="55">
        <f t="shared" si="0"/>
        <v>0</v>
      </c>
      <c r="AO10" s="55">
        <f t="shared" si="0"/>
        <v>0</v>
      </c>
      <c r="AP10" s="55">
        <f t="shared" si="0"/>
        <v>0</v>
      </c>
      <c r="AQ10" s="55">
        <f t="shared" si="0"/>
        <v>0</v>
      </c>
      <c r="AR10" s="55">
        <f t="shared" si="0"/>
        <v>0</v>
      </c>
      <c r="AS10" s="55">
        <f t="shared" si="0"/>
        <v>0</v>
      </c>
      <c r="AT10" s="55">
        <f t="shared" si="0"/>
        <v>0</v>
      </c>
      <c r="AU10" s="55">
        <f t="shared" si="0"/>
        <v>0</v>
      </c>
    </row>
    <row r="11" spans="2:47" s="15" customFormat="1" x14ac:dyDescent="0.2">
      <c r="B11" s="10" t="s">
        <v>32</v>
      </c>
      <c r="C11" s="19">
        <v>2.6</v>
      </c>
      <c r="D11" s="19">
        <v>2.363</v>
      </c>
      <c r="E11" s="19">
        <v>9.0990000000000002</v>
      </c>
      <c r="F11" s="19">
        <v>7.7619999999999996</v>
      </c>
      <c r="G11" s="19">
        <v>7.9651283844030401</v>
      </c>
      <c r="H11" s="19">
        <v>11.4635985086645</v>
      </c>
      <c r="I11" s="19">
        <v>13.147046747498701</v>
      </c>
      <c r="J11" s="19">
        <v>13.33610595</v>
      </c>
      <c r="K11" s="19">
        <v>16.19125489</v>
      </c>
      <c r="L11" s="19">
        <v>15.69023323</v>
      </c>
      <c r="M11" s="19">
        <v>19.329661020000003</v>
      </c>
      <c r="N11" s="19">
        <v>21.884834290000001</v>
      </c>
      <c r="O11" s="19">
        <v>25.107771270000004</v>
      </c>
      <c r="P11" s="19">
        <v>29.755102310000002</v>
      </c>
      <c r="Q11" s="19">
        <v>29.910700259999999</v>
      </c>
      <c r="R11" s="19">
        <v>28.684865080000002</v>
      </c>
      <c r="S11" s="19">
        <v>43.487004140000003</v>
      </c>
      <c r="T11" s="19">
        <v>21.824000000000002</v>
      </c>
      <c r="U11" s="19">
        <v>45.9</v>
      </c>
      <c r="V11" s="19">
        <v>73.095983430000004</v>
      </c>
      <c r="W11" s="19">
        <v>113.45843892000002</v>
      </c>
      <c r="X11" s="12">
        <v>43.487004140000003</v>
      </c>
      <c r="Y11" s="14"/>
      <c r="AA11" s="19">
        <v>7.9651283844030401</v>
      </c>
      <c r="AB11" s="19">
        <v>11.4635985086645</v>
      </c>
      <c r="AC11" s="19">
        <v>13.147046747498701</v>
      </c>
      <c r="AD11" s="19">
        <v>13.33610595</v>
      </c>
      <c r="AE11" s="19">
        <v>16.191254899999997</v>
      </c>
      <c r="AF11" s="19">
        <v>15.69023324</v>
      </c>
      <c r="AG11" s="19">
        <v>19.329661050000002</v>
      </c>
      <c r="AH11" s="19">
        <v>21.884834290000004</v>
      </c>
      <c r="AI11" s="19">
        <v>25.107771249999999</v>
      </c>
      <c r="AJ11" s="19">
        <v>29.755102319999999</v>
      </c>
      <c r="AL11" s="55">
        <f t="shared" si="0"/>
        <v>0</v>
      </c>
      <c r="AM11" s="55">
        <f t="shared" si="0"/>
        <v>0</v>
      </c>
      <c r="AN11" s="55">
        <f t="shared" si="0"/>
        <v>0</v>
      </c>
      <c r="AO11" s="55">
        <f t="shared" si="0"/>
        <v>0</v>
      </c>
      <c r="AP11" s="55">
        <f t="shared" si="0"/>
        <v>9.9999972746900312E-9</v>
      </c>
      <c r="AQ11" s="55">
        <f t="shared" si="0"/>
        <v>9.9999990510468706E-9</v>
      </c>
      <c r="AR11" s="55">
        <f t="shared" si="0"/>
        <v>2.9999998929497451E-8</v>
      </c>
      <c r="AS11" s="55">
        <f t="shared" si="0"/>
        <v>0</v>
      </c>
      <c r="AT11" s="55">
        <f t="shared" si="0"/>
        <v>-2.0000005207521099E-8</v>
      </c>
      <c r="AU11" s="55">
        <f t="shared" si="0"/>
        <v>9.9999972746900312E-9</v>
      </c>
    </row>
    <row r="12" spans="2:47" s="15" customFormat="1" x14ac:dyDescent="0.2">
      <c r="B12" s="10" t="s">
        <v>33</v>
      </c>
      <c r="C12" s="19">
        <v>17.433577</v>
      </c>
      <c r="D12" s="19">
        <v>17.146764999999998</v>
      </c>
      <c r="E12" s="19">
        <v>17.584043000000001</v>
      </c>
      <c r="F12" s="19">
        <v>17.656669999999998</v>
      </c>
      <c r="G12" s="19">
        <v>17.071605000000002</v>
      </c>
      <c r="H12" s="19">
        <v>17.062660999999999</v>
      </c>
      <c r="I12" s="19">
        <v>17.041429999999998</v>
      </c>
      <c r="J12" s="19">
        <v>16.973172999999999</v>
      </c>
      <c r="K12" s="19">
        <v>16.652937000000001</v>
      </c>
      <c r="L12" s="19">
        <v>16.320250999999999</v>
      </c>
      <c r="M12" s="19">
        <v>15.940804999999999</v>
      </c>
      <c r="N12" s="19">
        <v>16.253174999999999</v>
      </c>
      <c r="O12" s="19">
        <v>16.052555999999999</v>
      </c>
      <c r="P12" s="19">
        <v>15.517837999999999</v>
      </c>
      <c r="Q12" s="19">
        <v>15.224119999999999</v>
      </c>
      <c r="R12" s="19">
        <v>14.960917999999999</v>
      </c>
      <c r="S12" s="19">
        <v>15.324812</v>
      </c>
      <c r="T12" s="19">
        <v>17.7</v>
      </c>
      <c r="U12" s="19">
        <v>17</v>
      </c>
      <c r="V12" s="19">
        <v>16.253174999999999</v>
      </c>
      <c r="W12" s="19">
        <v>14.960917999999999</v>
      </c>
      <c r="X12" s="20">
        <v>15.324812</v>
      </c>
      <c r="AA12" s="19">
        <v>17.071605000000002</v>
      </c>
      <c r="AB12" s="19">
        <v>17.062660999999999</v>
      </c>
      <c r="AC12" s="19">
        <v>17.041429999999998</v>
      </c>
      <c r="AD12" s="19">
        <v>16.973172999999999</v>
      </c>
      <c r="AE12" s="19">
        <v>16.652937000000001</v>
      </c>
      <c r="AF12" s="19">
        <v>16.320250999999999</v>
      </c>
      <c r="AG12" s="19">
        <v>15.940804999999999</v>
      </c>
      <c r="AH12" s="19">
        <v>16.253174999999999</v>
      </c>
      <c r="AI12" s="19">
        <v>16.052555999999999</v>
      </c>
      <c r="AJ12" s="19">
        <v>15.517837999999999</v>
      </c>
      <c r="AL12" s="55">
        <f t="shared" si="0"/>
        <v>0</v>
      </c>
      <c r="AM12" s="55">
        <f t="shared" si="0"/>
        <v>0</v>
      </c>
      <c r="AN12" s="55">
        <f t="shared" si="0"/>
        <v>0</v>
      </c>
      <c r="AO12" s="55">
        <f t="shared" si="0"/>
        <v>0</v>
      </c>
      <c r="AP12" s="55">
        <f t="shared" si="0"/>
        <v>0</v>
      </c>
      <c r="AQ12" s="55">
        <f t="shared" si="0"/>
        <v>0</v>
      </c>
      <c r="AR12" s="55">
        <f t="shared" si="0"/>
        <v>0</v>
      </c>
      <c r="AS12" s="55">
        <f t="shared" si="0"/>
        <v>0</v>
      </c>
      <c r="AT12" s="55">
        <f t="shared" si="0"/>
        <v>0</v>
      </c>
      <c r="AU12" s="55">
        <f t="shared" si="0"/>
        <v>0</v>
      </c>
    </row>
    <row r="13" spans="2:47" s="15" customFormat="1" x14ac:dyDescent="0.2">
      <c r="B13" s="10" t="s">
        <v>44</v>
      </c>
      <c r="C13" s="19">
        <v>8.1217559082335171</v>
      </c>
      <c r="D13" s="19">
        <v>8.3217609454580881</v>
      </c>
      <c r="E13" s="19">
        <v>7.8995785084555585</v>
      </c>
      <c r="F13" s="19">
        <v>7.4454524185618531</v>
      </c>
      <c r="G13" s="19">
        <v>6.1057170779674674</v>
      </c>
      <c r="H13" s="19">
        <v>6.3109532662819552</v>
      </c>
      <c r="I13" s="19">
        <v>6.104546500381522</v>
      </c>
      <c r="J13" s="19">
        <v>5.7294336838007327</v>
      </c>
      <c r="K13" s="19">
        <v>5.4400488961306159</v>
      </c>
      <c r="L13" s="19">
        <v>4.9882250958971079</v>
      </c>
      <c r="M13" s="19">
        <v>5.4013378014243125</v>
      </c>
      <c r="N13" s="19">
        <v>5.0184692653719738</v>
      </c>
      <c r="O13" s="19">
        <v>4.667041345904436</v>
      </c>
      <c r="P13" s="19">
        <v>4.787272854856778</v>
      </c>
      <c r="Q13" s="19">
        <v>5.033290595218431</v>
      </c>
      <c r="R13" s="19">
        <v>4.6037360878370714</v>
      </c>
      <c r="S13" s="19">
        <v>4.4152906186070693</v>
      </c>
      <c r="T13" s="19" t="s">
        <v>35</v>
      </c>
      <c r="U13" s="19" t="s">
        <v>35</v>
      </c>
      <c r="V13" s="19" t="s">
        <v>35</v>
      </c>
      <c r="W13" s="19" t="s">
        <v>35</v>
      </c>
      <c r="X13" s="20" t="s">
        <v>35</v>
      </c>
      <c r="AA13" s="19">
        <v>6.1057170779674674</v>
      </c>
      <c r="AB13" s="19">
        <v>6.3109532662819552</v>
      </c>
      <c r="AC13" s="19">
        <v>6.104546500381522</v>
      </c>
      <c r="AD13" s="19">
        <v>5.7294336838007327</v>
      </c>
      <c r="AE13" s="19">
        <v>5.4400488959323576</v>
      </c>
      <c r="AF13" s="19">
        <v>4.988225097110214</v>
      </c>
      <c r="AG13" s="19">
        <v>5.4013378028708479</v>
      </c>
      <c r="AH13" s="19">
        <v>5.0184692670285989</v>
      </c>
      <c r="AI13" s="19">
        <v>4.6670413477616917</v>
      </c>
      <c r="AJ13" s="19">
        <v>4.787272857390799</v>
      </c>
      <c r="AL13" s="55">
        <f t="shared" si="0"/>
        <v>0</v>
      </c>
      <c r="AM13" s="55">
        <f t="shared" si="0"/>
        <v>0</v>
      </c>
      <c r="AN13" s="55">
        <f t="shared" si="0"/>
        <v>0</v>
      </c>
      <c r="AO13" s="55">
        <f t="shared" si="0"/>
        <v>0</v>
      </c>
      <c r="AP13" s="55">
        <f t="shared" si="0"/>
        <v>-1.9825829866704225E-10</v>
      </c>
      <c r="AQ13" s="55">
        <f t="shared" si="0"/>
        <v>1.2131060600495402E-9</v>
      </c>
      <c r="AR13" s="55">
        <f t="shared" si="0"/>
        <v>1.4465353359582878E-9</v>
      </c>
      <c r="AS13" s="55">
        <f t="shared" si="0"/>
        <v>1.6566250593541554E-9</v>
      </c>
      <c r="AT13" s="55">
        <f t="shared" si="0"/>
        <v>1.8572556825802167E-9</v>
      </c>
      <c r="AU13" s="55">
        <f t="shared" si="0"/>
        <v>2.5340209930391211E-9</v>
      </c>
    </row>
    <row r="14" spans="2:47" s="15" customFormat="1" x14ac:dyDescent="0.2">
      <c r="B14" s="10" t="s">
        <v>45</v>
      </c>
      <c r="C14" s="11">
        <v>215.22483322087908</v>
      </c>
      <c r="D14" s="11">
        <v>217.99369577478765</v>
      </c>
      <c r="E14" s="11">
        <v>212.68958564835108</v>
      </c>
      <c r="F14" s="11">
        <v>203.82278985710013</v>
      </c>
      <c r="G14" s="11">
        <v>343.511357929224</v>
      </c>
      <c r="H14" s="11">
        <v>386.65473223508337</v>
      </c>
      <c r="I14" s="11">
        <v>389.56922881807719</v>
      </c>
      <c r="J14" s="11">
        <v>375.12276476592916</v>
      </c>
      <c r="K14" s="11">
        <v>351.13667681539408</v>
      </c>
      <c r="L14" s="11">
        <v>338.63939723066318</v>
      </c>
      <c r="M14" s="11">
        <v>334.94645462490615</v>
      </c>
      <c r="N14" s="11">
        <v>323.04603274759921</v>
      </c>
      <c r="O14" s="11">
        <v>364.90622526682841</v>
      </c>
      <c r="P14" s="11">
        <v>378.51823821549033</v>
      </c>
      <c r="Q14" s="11">
        <v>414.91444221657798</v>
      </c>
      <c r="R14" s="11">
        <v>429.91147415904089</v>
      </c>
      <c r="S14" s="11">
        <v>437.09628862636259</v>
      </c>
      <c r="T14" s="11" t="s">
        <v>35</v>
      </c>
      <c r="U14" s="11" t="s">
        <v>35</v>
      </c>
      <c r="V14" s="11" t="s">
        <v>35</v>
      </c>
      <c r="W14" s="11" t="s">
        <v>35</v>
      </c>
      <c r="X14" s="12" t="s">
        <v>35</v>
      </c>
      <c r="AA14" s="11">
        <v>343.511357929224</v>
      </c>
      <c r="AB14" s="11">
        <v>386.65473223508337</v>
      </c>
      <c r="AC14" s="11">
        <v>389.56922881807719</v>
      </c>
      <c r="AD14" s="11">
        <v>375.12276476592916</v>
      </c>
      <c r="AE14" s="11">
        <v>351.13667681539397</v>
      </c>
      <c r="AF14" s="11">
        <v>338.63939723066312</v>
      </c>
      <c r="AG14" s="11">
        <v>334.94645462490615</v>
      </c>
      <c r="AH14" s="11">
        <v>323.04603274759921</v>
      </c>
      <c r="AI14" s="11">
        <v>364.90622526682841</v>
      </c>
      <c r="AJ14" s="11">
        <v>378.51823821549033</v>
      </c>
      <c r="AL14" s="55">
        <f t="shared" si="0"/>
        <v>0</v>
      </c>
      <c r="AM14" s="55">
        <f t="shared" si="0"/>
        <v>0</v>
      </c>
      <c r="AN14" s="55">
        <f t="shared" si="0"/>
        <v>0</v>
      </c>
      <c r="AO14" s="55">
        <f t="shared" si="0"/>
        <v>0</v>
      </c>
      <c r="AP14" s="55">
        <f t="shared" si="0"/>
        <v>0</v>
      </c>
      <c r="AQ14" s="55">
        <f t="shared" si="0"/>
        <v>0</v>
      </c>
      <c r="AR14" s="55">
        <f t="shared" si="0"/>
        <v>0</v>
      </c>
      <c r="AS14" s="55">
        <f t="shared" si="0"/>
        <v>0</v>
      </c>
      <c r="AT14" s="55">
        <f t="shared" si="0"/>
        <v>0</v>
      </c>
      <c r="AU14" s="55">
        <f t="shared" si="0"/>
        <v>0</v>
      </c>
    </row>
    <row r="15" spans="2:47" s="15" customFormat="1" x14ac:dyDescent="0.2">
      <c r="B15" s="10" t="s">
        <v>37</v>
      </c>
      <c r="C15" s="17">
        <v>6.769423499762596E-2</v>
      </c>
      <c r="D15" s="17">
        <v>7.5746908460303825E-2</v>
      </c>
      <c r="E15" s="17">
        <v>7.5376017741942539E-2</v>
      </c>
      <c r="F15" s="17">
        <v>6.3893769686214921E-2</v>
      </c>
      <c r="G15" s="17">
        <v>0.11570220519159101</v>
      </c>
      <c r="H15" s="17">
        <v>8.7249100361495996E-2</v>
      </c>
      <c r="I15" s="56">
        <v>9.6000000000000002E-2</v>
      </c>
      <c r="J15" s="57">
        <v>9.0999999999999998E-2</v>
      </c>
      <c r="K15" s="17">
        <v>8.9681857342404456E-2</v>
      </c>
      <c r="L15" s="17">
        <v>9.7958438231692979E-2</v>
      </c>
      <c r="M15" s="17">
        <v>9.4452456856960909E-2</v>
      </c>
      <c r="N15" s="17">
        <v>9.9057525661629911E-2</v>
      </c>
      <c r="O15" s="17">
        <v>9.9037102735734406E-2</v>
      </c>
      <c r="P15" s="17">
        <v>0.10603668741036301</v>
      </c>
      <c r="Q15" s="17">
        <v>0.10437734642666548</v>
      </c>
      <c r="R15" s="17">
        <v>0.11010951849721044</v>
      </c>
      <c r="S15" s="17">
        <v>0.10391943664557532</v>
      </c>
      <c r="T15" s="17" t="s">
        <v>35</v>
      </c>
      <c r="U15" s="17" t="s">
        <v>35</v>
      </c>
      <c r="V15" s="17" t="s">
        <v>35</v>
      </c>
      <c r="W15" s="17" t="s">
        <v>35</v>
      </c>
      <c r="X15" s="18" t="s">
        <v>35</v>
      </c>
      <c r="AA15" s="17">
        <v>0.11570220519159101</v>
      </c>
      <c r="AB15" s="17">
        <v>8.7249100361495996E-2</v>
      </c>
      <c r="AC15" s="56">
        <v>9.6000000000000002E-2</v>
      </c>
      <c r="AD15" s="17">
        <v>9.0999999999999998E-2</v>
      </c>
      <c r="AE15" s="17">
        <v>8.9681857342404456E-2</v>
      </c>
      <c r="AF15" s="17">
        <v>9.7958438231692979E-2</v>
      </c>
      <c r="AG15" s="17">
        <v>9.4452456856960909E-2</v>
      </c>
      <c r="AH15" s="17">
        <v>9.9057525661629911E-2</v>
      </c>
      <c r="AI15" s="17">
        <v>9.9037102735734406E-2</v>
      </c>
      <c r="AJ15" s="17">
        <v>0.10603668741036301</v>
      </c>
      <c r="AL15" s="55">
        <f t="shared" si="0"/>
        <v>0</v>
      </c>
      <c r="AM15" s="55">
        <f t="shared" si="0"/>
        <v>0</v>
      </c>
      <c r="AN15" s="55">
        <f t="shared" si="0"/>
        <v>0</v>
      </c>
      <c r="AO15" s="55">
        <f t="shared" si="0"/>
        <v>0</v>
      </c>
      <c r="AP15" s="55">
        <f t="shared" si="0"/>
        <v>0</v>
      </c>
      <c r="AQ15" s="55">
        <f t="shared" si="0"/>
        <v>0</v>
      </c>
      <c r="AR15" s="55">
        <f t="shared" si="0"/>
        <v>0</v>
      </c>
      <c r="AS15" s="55">
        <f t="shared" si="0"/>
        <v>0</v>
      </c>
      <c r="AT15" s="55">
        <f t="shared" si="0"/>
        <v>0</v>
      </c>
      <c r="AU15" s="55">
        <f t="shared" si="0"/>
        <v>0</v>
      </c>
    </row>
    <row r="16" spans="2:47" s="15" customFormat="1" ht="12.75" thickBot="1" x14ac:dyDescent="0.25">
      <c r="B16" s="58" t="s">
        <v>46</v>
      </c>
      <c r="C16" s="59" t="s">
        <v>35</v>
      </c>
      <c r="D16" s="59" t="s">
        <v>35</v>
      </c>
      <c r="E16" s="59" t="s">
        <v>35</v>
      </c>
      <c r="F16" s="59" t="s">
        <v>35</v>
      </c>
      <c r="G16" s="60">
        <v>207.75664026218217</v>
      </c>
      <c r="H16" s="60">
        <v>272.97733172558463</v>
      </c>
      <c r="I16" s="60">
        <v>255.4981496501766</v>
      </c>
      <c r="J16" s="60">
        <v>288.1457176673477</v>
      </c>
      <c r="K16" s="60">
        <v>295.04810533599158</v>
      </c>
      <c r="L16" s="60">
        <v>303.74978067795877</v>
      </c>
      <c r="M16" s="60">
        <v>345.35810561335762</v>
      </c>
      <c r="N16" s="60">
        <v>447.3268648247136</v>
      </c>
      <c r="O16" s="60">
        <v>573.44512918189355</v>
      </c>
      <c r="P16" s="60">
        <v>478.49067555477467</v>
      </c>
      <c r="Q16" s="60">
        <v>514.66407510517013</v>
      </c>
      <c r="R16" s="60">
        <v>561.03008011935788</v>
      </c>
      <c r="S16" s="60">
        <v>1064.8219348552786</v>
      </c>
      <c r="T16" s="59" t="s">
        <v>35</v>
      </c>
      <c r="U16" s="59" t="s">
        <v>35</v>
      </c>
      <c r="V16" s="59" t="s">
        <v>35</v>
      </c>
      <c r="W16" s="59" t="s">
        <v>35</v>
      </c>
      <c r="X16" s="61" t="s">
        <v>35</v>
      </c>
      <c r="AA16" s="60">
        <v>207.75664026218217</v>
      </c>
      <c r="AB16" s="60">
        <v>272.97733172558463</v>
      </c>
      <c r="AC16" s="60">
        <v>255.4981496501766</v>
      </c>
      <c r="AD16" s="60">
        <v>288.1457176673477</v>
      </c>
      <c r="AE16" s="60">
        <v>295.04810533599152</v>
      </c>
      <c r="AF16" s="60">
        <v>303.74978067795877</v>
      </c>
      <c r="AG16" s="60">
        <v>345.35810561335774</v>
      </c>
      <c r="AH16" s="60">
        <v>447.3268648247136</v>
      </c>
      <c r="AI16" s="60">
        <v>573.44512918189355</v>
      </c>
      <c r="AJ16" s="60">
        <v>478.49067555477467</v>
      </c>
      <c r="AL16" s="55">
        <f t="shared" si="0"/>
        <v>0</v>
      </c>
      <c r="AM16" s="55">
        <f t="shared" si="0"/>
        <v>0</v>
      </c>
      <c r="AN16" s="55">
        <f t="shared" si="0"/>
        <v>0</v>
      </c>
      <c r="AO16" s="55">
        <f t="shared" si="0"/>
        <v>0</v>
      </c>
      <c r="AP16" s="55">
        <f t="shared" si="0"/>
        <v>0</v>
      </c>
      <c r="AQ16" s="55">
        <f t="shared" si="0"/>
        <v>0</v>
      </c>
      <c r="AR16" s="55">
        <f t="shared" si="0"/>
        <v>0</v>
      </c>
      <c r="AS16" s="55">
        <f t="shared" si="0"/>
        <v>0</v>
      </c>
      <c r="AT16" s="55">
        <f t="shared" si="0"/>
        <v>0</v>
      </c>
      <c r="AU16" s="55">
        <f t="shared" si="0"/>
        <v>0</v>
      </c>
    </row>
    <row r="17" spans="2:47" s="52" customFormat="1" x14ac:dyDescent="0.2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2:47" s="45" customFormat="1" ht="12.75" thickBot="1" x14ac:dyDescent="0.25">
      <c r="B18" s="4" t="s">
        <v>47</v>
      </c>
      <c r="C18" s="63"/>
      <c r="D18" s="63"/>
      <c r="E18" s="63"/>
      <c r="F18" s="63"/>
      <c r="G18" s="63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64"/>
      <c r="V18" s="63"/>
      <c r="W18" s="63"/>
      <c r="X18" s="63"/>
      <c r="AL18" s="55"/>
      <c r="AM18" s="55"/>
      <c r="AN18" s="55"/>
      <c r="AO18" s="55"/>
      <c r="AP18" s="55"/>
      <c r="AQ18" s="55"/>
      <c r="AR18" s="55"/>
      <c r="AS18" s="55"/>
      <c r="AT18" s="55"/>
      <c r="AU18" s="55"/>
    </row>
    <row r="19" spans="2:47" s="54" customFormat="1" ht="13.5" thickTop="1" thickBot="1" x14ac:dyDescent="0.25">
      <c r="B19" s="6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7" t="s">
        <v>11</v>
      </c>
      <c r="K19" s="7" t="s">
        <v>12</v>
      </c>
      <c r="L19" s="7" t="s">
        <v>13</v>
      </c>
      <c r="M19" s="7" t="s">
        <v>14</v>
      </c>
      <c r="N19" s="7" t="s">
        <v>15</v>
      </c>
      <c r="O19" s="7" t="s">
        <v>16</v>
      </c>
      <c r="P19" s="7" t="s">
        <v>17</v>
      </c>
      <c r="Q19" s="7" t="s">
        <v>18</v>
      </c>
      <c r="R19" s="7" t="s">
        <v>19</v>
      </c>
      <c r="S19" s="7" t="s">
        <v>20</v>
      </c>
      <c r="T19" s="7" t="s">
        <v>21</v>
      </c>
      <c r="U19" s="7" t="s">
        <v>22</v>
      </c>
      <c r="V19" s="7" t="s">
        <v>23</v>
      </c>
      <c r="W19" s="7" t="s">
        <v>24</v>
      </c>
      <c r="X19" s="8" t="s">
        <v>25</v>
      </c>
      <c r="AA19" s="7" t="s">
        <v>8</v>
      </c>
      <c r="AB19" s="7" t="s">
        <v>9</v>
      </c>
      <c r="AC19" s="7" t="s">
        <v>10</v>
      </c>
      <c r="AD19" s="7" t="s">
        <v>11</v>
      </c>
      <c r="AE19" s="7" t="s">
        <v>12</v>
      </c>
      <c r="AF19" s="7" t="s">
        <v>13</v>
      </c>
      <c r="AG19" s="7" t="s">
        <v>14</v>
      </c>
      <c r="AH19" s="7" t="s">
        <v>15</v>
      </c>
      <c r="AI19" s="7" t="s">
        <v>16</v>
      </c>
      <c r="AJ19" s="7" t="s">
        <v>17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</row>
    <row r="20" spans="2:47" s="15" customFormat="1" x14ac:dyDescent="0.2">
      <c r="B20" s="10" t="s">
        <v>26</v>
      </c>
      <c r="C20" s="19">
        <v>33.5</v>
      </c>
      <c r="D20" s="35">
        <v>34.49</v>
      </c>
      <c r="E20" s="35">
        <v>34.411999999999999</v>
      </c>
      <c r="F20" s="19">
        <v>33.677</v>
      </c>
      <c r="G20" s="19">
        <v>30.036044008160001</v>
      </c>
      <c r="H20" s="19">
        <v>32.18386756308</v>
      </c>
      <c r="I20" s="35">
        <v>33.444198428139998</v>
      </c>
      <c r="J20" s="19">
        <v>31.887574395319998</v>
      </c>
      <c r="K20" s="19">
        <v>30.043016476379997</v>
      </c>
      <c r="L20" s="19">
        <v>27.441470238620003</v>
      </c>
      <c r="M20" s="19">
        <v>29.007841980889999</v>
      </c>
      <c r="N20" s="19">
        <v>27.23457453596</v>
      </c>
      <c r="O20" s="19">
        <v>25.486884330160002</v>
      </c>
      <c r="P20" s="19">
        <v>25.257480873309998</v>
      </c>
      <c r="Q20" s="19">
        <v>26.177022608390001</v>
      </c>
      <c r="R20" s="11">
        <v>24.535748219389998</v>
      </c>
      <c r="S20" s="11">
        <v>23.114504364920002</v>
      </c>
      <c r="T20" s="35">
        <v>136.19999999999999</v>
      </c>
      <c r="U20" s="13">
        <v>127.6</v>
      </c>
      <c r="V20" s="13">
        <v>113.72690323185</v>
      </c>
      <c r="W20" s="13">
        <v>101.45713603125</v>
      </c>
      <c r="X20" s="12">
        <v>23.114504364920002</v>
      </c>
      <c r="Y20" s="14"/>
      <c r="AA20" s="19">
        <v>30.036044008160001</v>
      </c>
      <c r="AB20" s="19">
        <v>32.18386756308</v>
      </c>
      <c r="AC20" s="35">
        <v>33.444198428139998</v>
      </c>
      <c r="AD20" s="19">
        <v>31.887574395319998</v>
      </c>
      <c r="AE20" s="19">
        <v>30.043016476379997</v>
      </c>
      <c r="AF20" s="19">
        <v>27.441470238620003</v>
      </c>
      <c r="AG20" s="19">
        <v>29.007841980889999</v>
      </c>
      <c r="AH20" s="19">
        <v>27.23457453596</v>
      </c>
      <c r="AI20" s="19">
        <v>25.486884330159999</v>
      </c>
      <c r="AJ20" s="19">
        <v>25.257480873309998</v>
      </c>
      <c r="AL20" s="55">
        <f t="shared" ref="AL20:AU31" si="1">AA20-G20</f>
        <v>0</v>
      </c>
      <c r="AM20" s="55">
        <f t="shared" si="1"/>
        <v>0</v>
      </c>
      <c r="AN20" s="55">
        <f t="shared" si="1"/>
        <v>0</v>
      </c>
      <c r="AO20" s="55">
        <f t="shared" si="1"/>
        <v>0</v>
      </c>
      <c r="AP20" s="55">
        <f t="shared" si="1"/>
        <v>0</v>
      </c>
      <c r="AQ20" s="55">
        <f t="shared" si="1"/>
        <v>0</v>
      </c>
      <c r="AR20" s="55">
        <f t="shared" si="1"/>
        <v>0</v>
      </c>
      <c r="AS20" s="55">
        <f t="shared" si="1"/>
        <v>0</v>
      </c>
      <c r="AT20" s="55">
        <f t="shared" si="1"/>
        <v>0</v>
      </c>
      <c r="AU20" s="55">
        <f t="shared" si="1"/>
        <v>0</v>
      </c>
    </row>
    <row r="21" spans="2:47" s="15" customFormat="1" x14ac:dyDescent="0.2">
      <c r="B21" s="16" t="s">
        <v>27</v>
      </c>
      <c r="C21" s="19">
        <v>33.4</v>
      </c>
      <c r="D21" s="19">
        <v>34.295999999999999</v>
      </c>
      <c r="E21" s="19">
        <v>33.884</v>
      </c>
      <c r="F21" s="19">
        <v>33.457000000000001</v>
      </c>
      <c r="G21" s="19">
        <v>29.769129145689998</v>
      </c>
      <c r="H21" s="19">
        <v>32.008161725889998</v>
      </c>
      <c r="I21" s="19">
        <v>33.079686700659998</v>
      </c>
      <c r="J21" s="19">
        <v>31.221356612300003</v>
      </c>
      <c r="K21" s="19">
        <v>29.741821998359999</v>
      </c>
      <c r="L21" s="19">
        <v>27.169870231770002</v>
      </c>
      <c r="M21" s="19">
        <v>28.862275540460001</v>
      </c>
      <c r="N21" s="19">
        <v>26.932275221770002</v>
      </c>
      <c r="O21" s="19">
        <v>25.028043425760004</v>
      </c>
      <c r="P21" s="19">
        <v>24.912655263569999</v>
      </c>
      <c r="Q21" s="19">
        <v>25.592638838509998</v>
      </c>
      <c r="R21" s="11">
        <v>24.054900348650001</v>
      </c>
      <c r="S21" s="11">
        <v>22.982898120670001</v>
      </c>
      <c r="T21" s="19">
        <v>135.03700000000001</v>
      </c>
      <c r="U21" s="11">
        <v>126.1</v>
      </c>
      <c r="V21" s="11">
        <v>112.70624299236</v>
      </c>
      <c r="W21" s="11">
        <v>99.588237876490012</v>
      </c>
      <c r="X21" s="12">
        <v>22.982898120670001</v>
      </c>
      <c r="Y21" s="14"/>
      <c r="AA21" s="19">
        <v>29.769129145689998</v>
      </c>
      <c r="AB21" s="19">
        <v>32.008161725889998</v>
      </c>
      <c r="AC21" s="19">
        <v>33.079686700659998</v>
      </c>
      <c r="AD21" s="19">
        <v>31.221356612300003</v>
      </c>
      <c r="AE21" s="19">
        <v>29.741821998359992</v>
      </c>
      <c r="AF21" s="19">
        <v>27.169870231770002</v>
      </c>
      <c r="AG21" s="19">
        <v>28.862275540460001</v>
      </c>
      <c r="AH21" s="19">
        <v>26.932275221770002</v>
      </c>
      <c r="AI21" s="19">
        <v>25.028043425760004</v>
      </c>
      <c r="AJ21" s="19">
        <v>24.912655263569999</v>
      </c>
      <c r="AL21" s="55">
        <f t="shared" si="1"/>
        <v>0</v>
      </c>
      <c r="AM21" s="55">
        <f t="shared" si="1"/>
        <v>0</v>
      </c>
      <c r="AN21" s="55">
        <f t="shared" si="1"/>
        <v>0</v>
      </c>
      <c r="AO21" s="55">
        <f t="shared" si="1"/>
        <v>0</v>
      </c>
      <c r="AP21" s="55">
        <f t="shared" si="1"/>
        <v>0</v>
      </c>
      <c r="AQ21" s="55">
        <f t="shared" si="1"/>
        <v>0</v>
      </c>
      <c r="AR21" s="55">
        <f t="shared" si="1"/>
        <v>0</v>
      </c>
      <c r="AS21" s="55">
        <f t="shared" si="1"/>
        <v>0</v>
      </c>
      <c r="AT21" s="55">
        <f t="shared" si="1"/>
        <v>0</v>
      </c>
      <c r="AU21" s="55">
        <f t="shared" si="1"/>
        <v>0</v>
      </c>
    </row>
    <row r="22" spans="2:47" s="21" customFormat="1" x14ac:dyDescent="0.2">
      <c r="B22" s="10" t="s">
        <v>28</v>
      </c>
      <c r="C22" s="19">
        <v>19.2</v>
      </c>
      <c r="D22" s="19">
        <v>18.786000000000001</v>
      </c>
      <c r="E22" s="19">
        <v>18.079999999999998</v>
      </c>
      <c r="F22" s="19">
        <v>16.77</v>
      </c>
      <c r="G22" s="19">
        <v>15.7228846574</v>
      </c>
      <c r="H22" s="19">
        <v>17.198805257973703</v>
      </c>
      <c r="I22" s="19">
        <v>18.330468921627801</v>
      </c>
      <c r="J22" s="19">
        <v>17.301740425790001</v>
      </c>
      <c r="K22" s="19">
        <v>17.060018360219999</v>
      </c>
      <c r="L22" s="19">
        <v>14.018984927650001</v>
      </c>
      <c r="M22" s="19">
        <v>14.868252777550003</v>
      </c>
      <c r="N22" s="19">
        <v>13.85076103041</v>
      </c>
      <c r="O22" s="19">
        <v>12.545211433400002</v>
      </c>
      <c r="P22" s="19">
        <v>11.399987753020001</v>
      </c>
      <c r="Q22" s="19">
        <v>12.696434484420003</v>
      </c>
      <c r="R22" s="11">
        <v>10.514433447229999</v>
      </c>
      <c r="S22" s="11">
        <v>10.370690160020002</v>
      </c>
      <c r="T22" s="19">
        <v>72.635999999999996</v>
      </c>
      <c r="U22" s="11">
        <v>68.599999999999994</v>
      </c>
      <c r="V22" s="11">
        <v>59.798017095830005</v>
      </c>
      <c r="W22" s="11">
        <v>47.156067118070006</v>
      </c>
      <c r="X22" s="12">
        <v>10.370690160020002</v>
      </c>
      <c r="Y22" s="14"/>
      <c r="AA22" s="19">
        <v>15.7228846574</v>
      </c>
      <c r="AB22" s="19">
        <v>17.198805257973703</v>
      </c>
      <c r="AC22" s="19">
        <v>18.330468921627801</v>
      </c>
      <c r="AD22" s="19">
        <v>17.301740425790001</v>
      </c>
      <c r="AE22" s="19">
        <v>17.060018360219996</v>
      </c>
      <c r="AF22" s="19">
        <v>14.018984927649999</v>
      </c>
      <c r="AG22" s="19">
        <v>14.868252777550003</v>
      </c>
      <c r="AH22" s="19">
        <v>13.85076103041</v>
      </c>
      <c r="AI22" s="19">
        <v>12.545211433399997</v>
      </c>
      <c r="AJ22" s="19">
        <v>11.399987753020001</v>
      </c>
      <c r="AL22" s="55">
        <f t="shared" si="1"/>
        <v>0</v>
      </c>
      <c r="AM22" s="55">
        <f t="shared" si="1"/>
        <v>0</v>
      </c>
      <c r="AN22" s="55">
        <f t="shared" si="1"/>
        <v>0</v>
      </c>
      <c r="AO22" s="55">
        <f t="shared" si="1"/>
        <v>0</v>
      </c>
      <c r="AP22" s="55">
        <f t="shared" si="1"/>
        <v>0</v>
      </c>
      <c r="AQ22" s="55">
        <f t="shared" si="1"/>
        <v>0</v>
      </c>
      <c r="AR22" s="55">
        <f t="shared" si="1"/>
        <v>0</v>
      </c>
      <c r="AS22" s="55">
        <f t="shared" si="1"/>
        <v>0</v>
      </c>
      <c r="AT22" s="55">
        <f t="shared" si="1"/>
        <v>0</v>
      </c>
      <c r="AU22" s="55">
        <f t="shared" si="1"/>
        <v>0</v>
      </c>
    </row>
    <row r="23" spans="2:47" s="15" customFormat="1" x14ac:dyDescent="0.2">
      <c r="B23" s="10" t="s">
        <v>29</v>
      </c>
      <c r="C23" s="17">
        <v>0.57399999999999995</v>
      </c>
      <c r="D23" s="17">
        <v>0.54300000000000004</v>
      </c>
      <c r="E23" s="17">
        <v>0.52539194477478002</v>
      </c>
      <c r="F23" s="17">
        <v>0.49796597084063304</v>
      </c>
      <c r="G23" s="17">
        <v>0.52346722668033474</v>
      </c>
      <c r="H23" s="17">
        <v>0.53439212127828484</v>
      </c>
      <c r="I23" s="17">
        <v>0.54809114235503753</v>
      </c>
      <c r="J23" s="17">
        <v>0.54258565456547558</v>
      </c>
      <c r="K23" s="17">
        <v>0.56785304410536441</v>
      </c>
      <c r="L23" s="17">
        <v>0.51086857977165723</v>
      </c>
      <c r="M23" s="17">
        <v>0.51255976874615561</v>
      </c>
      <c r="N23" s="17">
        <v>0.50857269725736765</v>
      </c>
      <c r="O23" s="17">
        <v>0.49222224540622167</v>
      </c>
      <c r="P23" s="17">
        <v>0.45135094074510651</v>
      </c>
      <c r="Q23" s="44">
        <v>0.48502210027318643</v>
      </c>
      <c r="R23" s="17">
        <v>0.42853526834452521</v>
      </c>
      <c r="S23" s="17">
        <v>0.44866591107872517</v>
      </c>
      <c r="T23" s="17">
        <v>0.53500000000000003</v>
      </c>
      <c r="U23" s="17">
        <v>0.53700000000000003</v>
      </c>
      <c r="V23" s="17">
        <v>0.52580361723138136</v>
      </c>
      <c r="W23" s="17">
        <v>0.46478807664692384</v>
      </c>
      <c r="X23" s="18">
        <v>0.44866591107872517</v>
      </c>
      <c r="AA23" s="17">
        <v>0.52346722668033474</v>
      </c>
      <c r="AB23" s="17">
        <v>0.53439212127828484</v>
      </c>
      <c r="AC23" s="17">
        <v>0.54809114235503753</v>
      </c>
      <c r="AD23" s="17">
        <v>0.54258565456547558</v>
      </c>
      <c r="AE23" s="17">
        <v>0.5678530441053643</v>
      </c>
      <c r="AF23" s="17">
        <v>0.51086857977165723</v>
      </c>
      <c r="AG23" s="17">
        <v>0.51255976874615561</v>
      </c>
      <c r="AH23" s="17">
        <v>0.50857269725736765</v>
      </c>
      <c r="AI23" s="17">
        <v>0.4922222454062215</v>
      </c>
      <c r="AJ23" s="17">
        <v>0.45135094074510651</v>
      </c>
      <c r="AL23" s="55">
        <f t="shared" si="1"/>
        <v>0</v>
      </c>
      <c r="AM23" s="55">
        <f t="shared" si="1"/>
        <v>0</v>
      </c>
      <c r="AN23" s="55">
        <f t="shared" si="1"/>
        <v>0</v>
      </c>
      <c r="AO23" s="55">
        <f t="shared" si="1"/>
        <v>0</v>
      </c>
      <c r="AP23" s="55">
        <f t="shared" si="1"/>
        <v>0</v>
      </c>
      <c r="AQ23" s="55">
        <f t="shared" si="1"/>
        <v>0</v>
      </c>
      <c r="AR23" s="55">
        <f t="shared" si="1"/>
        <v>0</v>
      </c>
      <c r="AS23" s="55">
        <f t="shared" si="1"/>
        <v>0</v>
      </c>
      <c r="AT23" s="55">
        <f t="shared" si="1"/>
        <v>0</v>
      </c>
      <c r="AU23" s="55">
        <f t="shared" si="1"/>
        <v>0</v>
      </c>
    </row>
    <row r="24" spans="2:47" s="15" customFormat="1" x14ac:dyDescent="0.2">
      <c r="B24" s="10" t="s">
        <v>30</v>
      </c>
      <c r="C24" s="17" t="s">
        <v>35</v>
      </c>
      <c r="D24" s="17" t="s">
        <v>35</v>
      </c>
      <c r="E24" s="17" t="s">
        <v>35</v>
      </c>
      <c r="F24" s="17" t="s">
        <v>35</v>
      </c>
      <c r="G24" s="19">
        <v>4.2425997688284829</v>
      </c>
      <c r="H24" s="65">
        <v>4.5405169298822603</v>
      </c>
      <c r="I24" s="19">
        <v>3.3761036358299998</v>
      </c>
      <c r="J24" s="19">
        <v>7.3325254215899998</v>
      </c>
      <c r="K24" s="19">
        <v>2.8984055768519297</v>
      </c>
      <c r="L24" s="19">
        <v>4.7302799388242907</v>
      </c>
      <c r="M24" s="19">
        <v>8.3322639314853344</v>
      </c>
      <c r="N24" s="19">
        <v>6.1881887872626287</v>
      </c>
      <c r="O24" s="19">
        <v>2.9092391612748916</v>
      </c>
      <c r="P24" s="19">
        <v>3.1362672186487863</v>
      </c>
      <c r="Q24" s="19">
        <v>4.6088087023294744</v>
      </c>
      <c r="R24" s="11">
        <v>3.976421533308955</v>
      </c>
      <c r="S24" s="11">
        <v>1.6155749354762055</v>
      </c>
      <c r="T24" s="11" t="s">
        <v>35</v>
      </c>
      <c r="U24" s="11">
        <v>19.5</v>
      </c>
      <c r="V24" s="11">
        <v>22.149138234424186</v>
      </c>
      <c r="W24" s="11">
        <v>14.630736615562107</v>
      </c>
      <c r="X24" s="12">
        <v>1.6155749354762055</v>
      </c>
      <c r="AA24" s="19">
        <v>4.2425997688284829</v>
      </c>
      <c r="AB24" s="65">
        <v>4.5405169298822603</v>
      </c>
      <c r="AC24" s="19">
        <v>3.3761036358299998</v>
      </c>
      <c r="AD24" s="19">
        <v>7.3325254215899998</v>
      </c>
      <c r="AE24" s="19">
        <v>2.8984055768519288</v>
      </c>
      <c r="AF24" s="19">
        <v>4.7302799388242907</v>
      </c>
      <c r="AG24" s="19">
        <v>8.3322639314853344</v>
      </c>
      <c r="AH24" s="19">
        <v>6.1881887872626287</v>
      </c>
      <c r="AI24" s="19">
        <v>2.9092391612748907</v>
      </c>
      <c r="AJ24" s="19">
        <v>3.1362672186487859</v>
      </c>
      <c r="AL24" s="55">
        <f t="shared" si="1"/>
        <v>0</v>
      </c>
      <c r="AM24" s="55">
        <f t="shared" si="1"/>
        <v>0</v>
      </c>
      <c r="AN24" s="55">
        <f t="shared" si="1"/>
        <v>0</v>
      </c>
      <c r="AO24" s="55">
        <f t="shared" si="1"/>
        <v>0</v>
      </c>
      <c r="AP24" s="55">
        <f t="shared" si="1"/>
        <v>0</v>
      </c>
      <c r="AQ24" s="55">
        <f t="shared" si="1"/>
        <v>0</v>
      </c>
      <c r="AR24" s="55">
        <f t="shared" si="1"/>
        <v>0</v>
      </c>
      <c r="AS24" s="55">
        <f t="shared" si="1"/>
        <v>0</v>
      </c>
      <c r="AT24" s="55">
        <f t="shared" si="1"/>
        <v>0</v>
      </c>
      <c r="AU24" s="55">
        <f t="shared" si="1"/>
        <v>0</v>
      </c>
    </row>
    <row r="25" spans="2:47" s="15" customFormat="1" x14ac:dyDescent="0.2">
      <c r="B25" s="10" t="s">
        <v>31</v>
      </c>
      <c r="C25" s="17" t="s">
        <v>35</v>
      </c>
      <c r="D25" s="17" t="s">
        <v>35</v>
      </c>
      <c r="E25" s="17" t="s">
        <v>35</v>
      </c>
      <c r="F25" s="17" t="s">
        <v>35</v>
      </c>
      <c r="G25" s="19">
        <v>4.2425997688284829</v>
      </c>
      <c r="H25" s="65">
        <v>4.5405169298822603</v>
      </c>
      <c r="I25" s="19">
        <v>3.3761036358299998</v>
      </c>
      <c r="J25" s="19">
        <v>7.3325254215899998</v>
      </c>
      <c r="K25" s="19">
        <v>2.8984055768519297</v>
      </c>
      <c r="L25" s="19">
        <v>4.7302799388242907</v>
      </c>
      <c r="M25" s="19">
        <v>4.3322639314853344</v>
      </c>
      <c r="N25" s="19">
        <v>6.1881887872626287</v>
      </c>
      <c r="O25" s="19">
        <v>2.9092391612748916</v>
      </c>
      <c r="P25" s="19">
        <v>3.1362672186487863</v>
      </c>
      <c r="Q25" s="19">
        <v>4.6088087023294744</v>
      </c>
      <c r="R25" s="11">
        <v>3.976421533308955</v>
      </c>
      <c r="S25" s="11">
        <v>1.6155749354762055</v>
      </c>
      <c r="T25" s="11" t="s">
        <v>35</v>
      </c>
      <c r="U25" s="11">
        <v>19.5</v>
      </c>
      <c r="V25" s="11">
        <v>18.149138234424186</v>
      </c>
      <c r="W25" s="11">
        <v>14.630736615562107</v>
      </c>
      <c r="X25" s="12">
        <v>1.6155749354762055</v>
      </c>
      <c r="AA25" s="19">
        <v>4.2425997688284829</v>
      </c>
      <c r="AB25" s="65">
        <v>4.5405169298822603</v>
      </c>
      <c r="AC25" s="19">
        <v>3.3761036358299998</v>
      </c>
      <c r="AD25" s="19">
        <v>7.3325254215899998</v>
      </c>
      <c r="AE25" s="19">
        <v>2.8984055768519288</v>
      </c>
      <c r="AF25" s="19">
        <v>4.7302799388242907</v>
      </c>
      <c r="AG25" s="19">
        <v>4.3322639314853344</v>
      </c>
      <c r="AH25" s="19">
        <v>6.1881887872626287</v>
      </c>
      <c r="AI25" s="19">
        <v>2.9092391612748907</v>
      </c>
      <c r="AJ25" s="19">
        <v>3.1362672186487859</v>
      </c>
      <c r="AL25" s="55">
        <f t="shared" si="1"/>
        <v>0</v>
      </c>
      <c r="AM25" s="55">
        <f t="shared" si="1"/>
        <v>0</v>
      </c>
      <c r="AN25" s="55">
        <f t="shared" si="1"/>
        <v>0</v>
      </c>
      <c r="AO25" s="55">
        <f t="shared" si="1"/>
        <v>0</v>
      </c>
      <c r="AP25" s="55">
        <f t="shared" si="1"/>
        <v>0</v>
      </c>
      <c r="AQ25" s="55">
        <f t="shared" si="1"/>
        <v>0</v>
      </c>
      <c r="AR25" s="55">
        <f t="shared" si="1"/>
        <v>0</v>
      </c>
      <c r="AS25" s="55">
        <f t="shared" si="1"/>
        <v>0</v>
      </c>
      <c r="AT25" s="55">
        <f t="shared" si="1"/>
        <v>0</v>
      </c>
      <c r="AU25" s="55">
        <f t="shared" si="1"/>
        <v>0</v>
      </c>
    </row>
    <row r="26" spans="2:47" s="15" customFormat="1" x14ac:dyDescent="0.2">
      <c r="B26" s="10" t="s">
        <v>32</v>
      </c>
      <c r="C26" s="19">
        <v>0.2</v>
      </c>
      <c r="D26" s="19">
        <v>0.187</v>
      </c>
      <c r="E26" s="19">
        <v>0.52600000000000002</v>
      </c>
      <c r="F26" s="19">
        <v>0.71699999999999997</v>
      </c>
      <c r="G26" s="19">
        <v>0.74217693036999999</v>
      </c>
      <c r="H26" s="19">
        <v>1.12624332351</v>
      </c>
      <c r="I26" s="19">
        <v>1.35443163099</v>
      </c>
      <c r="J26" s="19">
        <v>1.42496550094</v>
      </c>
      <c r="K26" s="19">
        <v>1.7461988250100002</v>
      </c>
      <c r="L26" s="19">
        <v>1.7183701843699999</v>
      </c>
      <c r="M26" s="19">
        <v>2.1216960334299997</v>
      </c>
      <c r="N26" s="19">
        <v>2.41993932374</v>
      </c>
      <c r="O26" s="19">
        <v>2.7598936738400002</v>
      </c>
      <c r="P26" s="19">
        <v>3.2454136791100003</v>
      </c>
      <c r="Q26" s="19">
        <v>3.2882880892699999</v>
      </c>
      <c r="R26" s="19">
        <v>3.2921718528600006</v>
      </c>
      <c r="S26" s="19">
        <v>4.9604339741400008</v>
      </c>
      <c r="T26" s="19">
        <v>1.63</v>
      </c>
      <c r="U26" s="19">
        <v>4.5999999999999996</v>
      </c>
      <c r="V26" s="19">
        <v>8.0062043665499996</v>
      </c>
      <c r="W26" s="19">
        <v>12.58576729508</v>
      </c>
      <c r="X26" s="12">
        <v>4.9604339741400008</v>
      </c>
      <c r="AA26" s="19">
        <v>0.74217693036999999</v>
      </c>
      <c r="AB26" s="19">
        <v>1.12624332351</v>
      </c>
      <c r="AC26" s="19">
        <v>1.35443163099</v>
      </c>
      <c r="AD26" s="19">
        <v>1.42496550094</v>
      </c>
      <c r="AE26" s="19">
        <v>1.7461988250100002</v>
      </c>
      <c r="AF26" s="19">
        <v>1.7183701843699999</v>
      </c>
      <c r="AG26" s="19">
        <v>2.1216960334299997</v>
      </c>
      <c r="AH26" s="19">
        <v>2.41993932374</v>
      </c>
      <c r="AI26" s="19">
        <v>2.7598936738400002</v>
      </c>
      <c r="AJ26" s="19">
        <v>3.2454136791099994</v>
      </c>
      <c r="AL26" s="55">
        <f t="shared" si="1"/>
        <v>0</v>
      </c>
      <c r="AM26" s="55">
        <f t="shared" si="1"/>
        <v>0</v>
      </c>
      <c r="AN26" s="55">
        <f t="shared" si="1"/>
        <v>0</v>
      </c>
      <c r="AO26" s="55">
        <f t="shared" si="1"/>
        <v>0</v>
      </c>
      <c r="AP26" s="55">
        <f t="shared" si="1"/>
        <v>0</v>
      </c>
      <c r="AQ26" s="55">
        <f t="shared" si="1"/>
        <v>0</v>
      </c>
      <c r="AR26" s="55">
        <f t="shared" si="1"/>
        <v>0</v>
      </c>
      <c r="AS26" s="55">
        <f t="shared" si="1"/>
        <v>0</v>
      </c>
      <c r="AT26" s="55">
        <f t="shared" si="1"/>
        <v>0</v>
      </c>
      <c r="AU26" s="55">
        <f t="shared" si="1"/>
        <v>0</v>
      </c>
    </row>
    <row r="27" spans="2:47" s="15" customFormat="1" x14ac:dyDescent="0.2">
      <c r="B27" s="10" t="s">
        <v>33</v>
      </c>
      <c r="C27" s="19">
        <v>17.433577</v>
      </c>
      <c r="D27" s="19">
        <v>17.146764999999998</v>
      </c>
      <c r="E27" s="19">
        <v>17.584043000000001</v>
      </c>
      <c r="F27" s="19">
        <v>17.656669999999998</v>
      </c>
      <c r="G27" s="19">
        <v>17.071605000000002</v>
      </c>
      <c r="H27" s="19">
        <v>17.062660999999999</v>
      </c>
      <c r="I27" s="19">
        <v>17.041429999999998</v>
      </c>
      <c r="J27" s="19">
        <v>16.973172999999999</v>
      </c>
      <c r="K27" s="19">
        <v>16.652937000000001</v>
      </c>
      <c r="L27" s="19">
        <v>16.320250999999999</v>
      </c>
      <c r="M27" s="19">
        <v>15.940804999999999</v>
      </c>
      <c r="N27" s="19">
        <v>16.253174999999999</v>
      </c>
      <c r="O27" s="19">
        <v>16.052555999999999</v>
      </c>
      <c r="P27" s="19">
        <v>15.517837999999999</v>
      </c>
      <c r="Q27" s="19">
        <v>15.224119999999999</v>
      </c>
      <c r="R27" s="19">
        <v>14.960917999999999</v>
      </c>
      <c r="S27" s="19">
        <v>15.324812</v>
      </c>
      <c r="T27" s="19">
        <v>17.7</v>
      </c>
      <c r="U27" s="19">
        <v>17</v>
      </c>
      <c r="V27" s="19">
        <v>16.253174999999999</v>
      </c>
      <c r="W27" s="19">
        <v>14.960917999999999</v>
      </c>
      <c r="X27" s="20">
        <v>15.324812</v>
      </c>
      <c r="AA27" s="19">
        <v>17.071605000000002</v>
      </c>
      <c r="AB27" s="19">
        <v>17.062660999999999</v>
      </c>
      <c r="AC27" s="19">
        <v>17.041429999999998</v>
      </c>
      <c r="AD27" s="19">
        <v>16.973172999999999</v>
      </c>
      <c r="AE27" s="19">
        <v>16.652937000000001</v>
      </c>
      <c r="AF27" s="19">
        <v>16.320250999999999</v>
      </c>
      <c r="AG27" s="19">
        <v>15.940804999999999</v>
      </c>
      <c r="AH27" s="19">
        <v>16.253174999999999</v>
      </c>
      <c r="AI27" s="19">
        <v>16.052555999999999</v>
      </c>
      <c r="AJ27" s="19">
        <v>15.517837999999999</v>
      </c>
      <c r="AL27" s="55">
        <f t="shared" si="1"/>
        <v>0</v>
      </c>
      <c r="AM27" s="55">
        <f t="shared" si="1"/>
        <v>0</v>
      </c>
      <c r="AN27" s="55">
        <f t="shared" si="1"/>
        <v>0</v>
      </c>
      <c r="AO27" s="55">
        <f t="shared" si="1"/>
        <v>0</v>
      </c>
      <c r="AP27" s="55">
        <f t="shared" si="1"/>
        <v>0</v>
      </c>
      <c r="AQ27" s="55">
        <f t="shared" si="1"/>
        <v>0</v>
      </c>
      <c r="AR27" s="55">
        <f t="shared" si="1"/>
        <v>0</v>
      </c>
      <c r="AS27" s="55">
        <f t="shared" si="1"/>
        <v>0</v>
      </c>
      <c r="AT27" s="55">
        <f t="shared" si="1"/>
        <v>0</v>
      </c>
      <c r="AU27" s="55">
        <f t="shared" si="1"/>
        <v>0</v>
      </c>
    </row>
    <row r="28" spans="2:47" s="15" customFormat="1" x14ac:dyDescent="0.2">
      <c r="B28" s="10" t="s">
        <v>48</v>
      </c>
      <c r="C28" s="11">
        <v>630.68944028134354</v>
      </c>
      <c r="D28" s="11">
        <v>656.99126587064995</v>
      </c>
      <c r="E28" s="11">
        <v>647.62225847668162</v>
      </c>
      <c r="F28" s="11">
        <v>622</v>
      </c>
      <c r="G28" s="11">
        <v>568.67823405107231</v>
      </c>
      <c r="H28" s="11">
        <v>616.84757082418798</v>
      </c>
      <c r="I28" s="11">
        <v>620.10583733053875</v>
      </c>
      <c r="J28" s="11">
        <v>611.90754633468828</v>
      </c>
      <c r="K28" s="11">
        <v>586.28194919523355</v>
      </c>
      <c r="L28" s="11">
        <v>546.19436579785167</v>
      </c>
      <c r="M28" s="11">
        <v>593.02628157325864</v>
      </c>
      <c r="N28" s="11">
        <v>554.84762512039003</v>
      </c>
      <c r="O28" s="11">
        <v>513.02965351544992</v>
      </c>
      <c r="P28" s="11">
        <v>522.24464931120804</v>
      </c>
      <c r="Q28" s="19">
        <v>553.3843709670889</v>
      </c>
      <c r="R28" s="19">
        <v>528.31055556796048</v>
      </c>
      <c r="S28" s="19">
        <v>503.68723772857157</v>
      </c>
      <c r="T28" s="11">
        <v>246.73055922595157</v>
      </c>
      <c r="U28" s="19" t="s">
        <v>35</v>
      </c>
      <c r="V28" s="19" t="s">
        <v>35</v>
      </c>
      <c r="W28" s="19" t="s">
        <v>35</v>
      </c>
      <c r="X28" s="20" t="s">
        <v>35</v>
      </c>
      <c r="AA28" s="11">
        <v>568.67823405107231</v>
      </c>
      <c r="AB28" s="11">
        <v>616.84757082418798</v>
      </c>
      <c r="AC28" s="11">
        <v>620.10583733053875</v>
      </c>
      <c r="AD28" s="11">
        <v>611.90754633468828</v>
      </c>
      <c r="AE28" s="11">
        <v>586.28194919523355</v>
      </c>
      <c r="AF28" s="11">
        <v>546.19436579785167</v>
      </c>
      <c r="AG28" s="11">
        <v>593.02628157325864</v>
      </c>
      <c r="AH28" s="11">
        <v>554.84762512039003</v>
      </c>
      <c r="AI28" s="11">
        <v>513.02965351544992</v>
      </c>
      <c r="AJ28" s="11">
        <v>522.24464931120804</v>
      </c>
      <c r="AL28" s="55">
        <f t="shared" si="1"/>
        <v>0</v>
      </c>
      <c r="AM28" s="55">
        <f t="shared" si="1"/>
        <v>0</v>
      </c>
      <c r="AN28" s="55">
        <f t="shared" si="1"/>
        <v>0</v>
      </c>
      <c r="AO28" s="55">
        <f t="shared" si="1"/>
        <v>0</v>
      </c>
      <c r="AP28" s="55">
        <f t="shared" si="1"/>
        <v>0</v>
      </c>
      <c r="AQ28" s="55">
        <f t="shared" si="1"/>
        <v>0</v>
      </c>
      <c r="AR28" s="55">
        <f t="shared" si="1"/>
        <v>0</v>
      </c>
      <c r="AS28" s="55">
        <f t="shared" si="1"/>
        <v>0</v>
      </c>
      <c r="AT28" s="55">
        <f t="shared" si="1"/>
        <v>0</v>
      </c>
      <c r="AU28" s="55">
        <f t="shared" si="1"/>
        <v>0</v>
      </c>
    </row>
    <row r="29" spans="2:47" s="15" customFormat="1" x14ac:dyDescent="0.2">
      <c r="B29" s="10" t="s">
        <v>49</v>
      </c>
      <c r="C29" s="11">
        <v>215.22483322087908</v>
      </c>
      <c r="D29" s="11">
        <v>205</v>
      </c>
      <c r="E29" s="11">
        <v>212.68958564835108</v>
      </c>
      <c r="F29" s="11">
        <v>203.82278985710013</v>
      </c>
      <c r="G29" s="11">
        <v>343.511357929224</v>
      </c>
      <c r="H29" s="11">
        <v>386.65473223508337</v>
      </c>
      <c r="I29" s="11">
        <v>389.56922881807719</v>
      </c>
      <c r="J29" s="11">
        <v>375.12276476592916</v>
      </c>
      <c r="K29" s="11">
        <v>351.13667681539408</v>
      </c>
      <c r="L29" s="11">
        <v>338.63939723066318</v>
      </c>
      <c r="M29" s="11">
        <v>334.94645462490615</v>
      </c>
      <c r="N29" s="11">
        <v>323.04603274759921</v>
      </c>
      <c r="O29" s="11">
        <v>364.90622526682841</v>
      </c>
      <c r="P29" s="11">
        <v>378.51823821549033</v>
      </c>
      <c r="Q29" s="19">
        <v>414.91444221657798</v>
      </c>
      <c r="R29" s="11">
        <v>429.91147415904089</v>
      </c>
      <c r="S29" s="11">
        <v>437.09628862636259</v>
      </c>
      <c r="T29" s="11" t="s">
        <v>35</v>
      </c>
      <c r="U29" s="11" t="s">
        <v>35</v>
      </c>
      <c r="V29" s="11" t="s">
        <v>35</v>
      </c>
      <c r="W29" s="11" t="s">
        <v>35</v>
      </c>
      <c r="X29" s="20" t="s">
        <v>35</v>
      </c>
      <c r="AA29" s="11">
        <v>343.511357929224</v>
      </c>
      <c r="AB29" s="11">
        <v>386.65473223508337</v>
      </c>
      <c r="AC29" s="11">
        <v>389.56922881807719</v>
      </c>
      <c r="AD29" s="11">
        <v>375.12276476592916</v>
      </c>
      <c r="AE29" s="11">
        <v>351.13667681539397</v>
      </c>
      <c r="AF29" s="11">
        <v>338.63939723066312</v>
      </c>
      <c r="AG29" s="11">
        <v>334.94645462490615</v>
      </c>
      <c r="AH29" s="11">
        <v>323.04603274759921</v>
      </c>
      <c r="AI29" s="11">
        <v>364.90622526682841</v>
      </c>
      <c r="AJ29" s="11">
        <v>378.51823821549033</v>
      </c>
      <c r="AL29" s="55">
        <f t="shared" si="1"/>
        <v>0</v>
      </c>
      <c r="AM29" s="55">
        <f t="shared" si="1"/>
        <v>0</v>
      </c>
      <c r="AN29" s="55">
        <f t="shared" si="1"/>
        <v>0</v>
      </c>
      <c r="AO29" s="55">
        <f t="shared" si="1"/>
        <v>0</v>
      </c>
      <c r="AP29" s="55">
        <f t="shared" si="1"/>
        <v>0</v>
      </c>
      <c r="AQ29" s="55">
        <f t="shared" si="1"/>
        <v>0</v>
      </c>
      <c r="AR29" s="55">
        <f t="shared" si="1"/>
        <v>0</v>
      </c>
      <c r="AS29" s="55">
        <f t="shared" si="1"/>
        <v>0</v>
      </c>
      <c r="AT29" s="55">
        <f t="shared" si="1"/>
        <v>0</v>
      </c>
      <c r="AU29" s="55">
        <f t="shared" si="1"/>
        <v>0</v>
      </c>
    </row>
    <row r="30" spans="2:47" s="15" customFormat="1" x14ac:dyDescent="0.2">
      <c r="B30" s="10" t="s">
        <v>37</v>
      </c>
      <c r="C30" s="17">
        <v>6.769423499762596E-2</v>
      </c>
      <c r="D30" s="17">
        <v>7.5746908460303825E-2</v>
      </c>
      <c r="E30" s="17">
        <v>7.5376017741942539E-2</v>
      </c>
      <c r="F30" s="17">
        <v>6.3893769686214921E-2</v>
      </c>
      <c r="G30" s="17">
        <v>0.11570220519159101</v>
      </c>
      <c r="H30" s="17">
        <v>8.7249100361495996E-2</v>
      </c>
      <c r="I30" s="17">
        <v>9.6000000000000002E-2</v>
      </c>
      <c r="J30" s="57">
        <v>9.0999999999999998E-2</v>
      </c>
      <c r="K30" s="66">
        <v>8.9681857342404456E-2</v>
      </c>
      <c r="L30" s="66">
        <v>9.7958438231692979E-2</v>
      </c>
      <c r="M30" s="66">
        <v>9.4452456856960909E-2</v>
      </c>
      <c r="N30" s="66">
        <v>9.9057525661629911E-2</v>
      </c>
      <c r="O30" s="66">
        <v>9.9037102735734406E-2</v>
      </c>
      <c r="P30" s="66">
        <v>0.10603668741036301</v>
      </c>
      <c r="Q30" s="44">
        <v>0.10437734642666548</v>
      </c>
      <c r="R30" s="17">
        <v>0.11010951849721044</v>
      </c>
      <c r="S30" s="17">
        <v>0.10391943664557532</v>
      </c>
      <c r="T30" s="17" t="s">
        <v>35</v>
      </c>
      <c r="U30" s="17" t="s">
        <v>35</v>
      </c>
      <c r="V30" s="17" t="s">
        <v>35</v>
      </c>
      <c r="W30" s="17" t="s">
        <v>35</v>
      </c>
      <c r="X30" s="20" t="s">
        <v>35</v>
      </c>
      <c r="AA30" s="17">
        <v>0.11570220519159101</v>
      </c>
      <c r="AB30" s="17">
        <v>8.7249100361495996E-2</v>
      </c>
      <c r="AC30" s="17">
        <v>9.6000000000000002E-2</v>
      </c>
      <c r="AD30" s="66">
        <v>9.0999999999999998E-2</v>
      </c>
      <c r="AE30" s="66">
        <v>8.9681857342404456E-2</v>
      </c>
      <c r="AF30" s="66">
        <v>9.7958438231692979E-2</v>
      </c>
      <c r="AG30" s="66">
        <v>9.4452456856960909E-2</v>
      </c>
      <c r="AH30" s="66">
        <v>9.9057525661629911E-2</v>
      </c>
      <c r="AI30" s="66">
        <v>9.9037102735734406E-2</v>
      </c>
      <c r="AJ30" s="66">
        <v>0.10603668741036301</v>
      </c>
      <c r="AL30" s="55">
        <f t="shared" si="1"/>
        <v>0</v>
      </c>
      <c r="AM30" s="55">
        <f t="shared" si="1"/>
        <v>0</v>
      </c>
      <c r="AN30" s="55">
        <f t="shared" si="1"/>
        <v>0</v>
      </c>
      <c r="AO30" s="55">
        <f t="shared" si="1"/>
        <v>0</v>
      </c>
      <c r="AP30" s="55">
        <f t="shared" si="1"/>
        <v>0</v>
      </c>
      <c r="AQ30" s="55">
        <f t="shared" si="1"/>
        <v>0</v>
      </c>
      <c r="AR30" s="55">
        <f t="shared" si="1"/>
        <v>0</v>
      </c>
      <c r="AS30" s="55">
        <f t="shared" si="1"/>
        <v>0</v>
      </c>
      <c r="AT30" s="55">
        <f t="shared" si="1"/>
        <v>0</v>
      </c>
      <c r="AU30" s="55">
        <f t="shared" si="1"/>
        <v>0</v>
      </c>
    </row>
    <row r="31" spans="2:47" s="15" customFormat="1" ht="12.75" thickBot="1" x14ac:dyDescent="0.25">
      <c r="B31" s="24" t="s">
        <v>46</v>
      </c>
      <c r="C31" s="25" t="s">
        <v>35</v>
      </c>
      <c r="D31" s="25" t="s">
        <v>35</v>
      </c>
      <c r="E31" s="25" t="s">
        <v>35</v>
      </c>
      <c r="F31" s="25" t="s">
        <v>35</v>
      </c>
      <c r="G31" s="26">
        <v>207.75664026218217</v>
      </c>
      <c r="H31" s="26">
        <v>272.97733172558463</v>
      </c>
      <c r="I31" s="26">
        <v>255.4981496501766</v>
      </c>
      <c r="J31" s="26">
        <v>288.1457176673477</v>
      </c>
      <c r="K31" s="26">
        <v>295.04810533599158</v>
      </c>
      <c r="L31" s="26">
        <v>303.74978067795877</v>
      </c>
      <c r="M31" s="26">
        <v>345.35810561335762</v>
      </c>
      <c r="N31" s="26">
        <v>447.3268648247136</v>
      </c>
      <c r="O31" s="26">
        <v>573.44512918189355</v>
      </c>
      <c r="P31" s="26">
        <v>478.49067555477467</v>
      </c>
      <c r="Q31" s="67">
        <v>514.66407510517013</v>
      </c>
      <c r="R31" s="60">
        <v>561.03008011935788</v>
      </c>
      <c r="S31" s="60">
        <v>1064.8219348552786</v>
      </c>
      <c r="T31" s="25" t="s">
        <v>35</v>
      </c>
      <c r="U31" s="59" t="s">
        <v>35</v>
      </c>
      <c r="V31" s="59" t="s">
        <v>35</v>
      </c>
      <c r="W31" s="59" t="s">
        <v>35</v>
      </c>
      <c r="X31" s="29" t="s">
        <v>35</v>
      </c>
      <c r="AA31" s="26">
        <v>207.75664026218217</v>
      </c>
      <c r="AB31" s="26">
        <v>272.97733172558463</v>
      </c>
      <c r="AC31" s="26">
        <v>255.4981496501766</v>
      </c>
      <c r="AD31" s="26">
        <v>288.1457176673477</v>
      </c>
      <c r="AE31" s="26">
        <v>295.04810533599152</v>
      </c>
      <c r="AF31" s="26">
        <v>303.74978067795877</v>
      </c>
      <c r="AG31" s="26">
        <v>345.35810561335774</v>
      </c>
      <c r="AH31" s="26">
        <v>447.3268648247136</v>
      </c>
      <c r="AI31" s="26">
        <v>573.44512918189355</v>
      </c>
      <c r="AJ31" s="26">
        <v>478.49067555477467</v>
      </c>
      <c r="AL31" s="55">
        <f t="shared" si="1"/>
        <v>0</v>
      </c>
      <c r="AM31" s="55">
        <f t="shared" si="1"/>
        <v>0</v>
      </c>
      <c r="AN31" s="55">
        <f t="shared" si="1"/>
        <v>0</v>
      </c>
      <c r="AO31" s="55">
        <f t="shared" si="1"/>
        <v>0</v>
      </c>
      <c r="AP31" s="55">
        <f t="shared" si="1"/>
        <v>0</v>
      </c>
      <c r="AQ31" s="55">
        <f t="shared" si="1"/>
        <v>0</v>
      </c>
      <c r="AR31" s="55">
        <f t="shared" si="1"/>
        <v>0</v>
      </c>
      <c r="AS31" s="55">
        <f t="shared" si="1"/>
        <v>0</v>
      </c>
      <c r="AT31" s="55">
        <f t="shared" si="1"/>
        <v>0</v>
      </c>
      <c r="AU31" s="55">
        <f t="shared" si="1"/>
        <v>0</v>
      </c>
    </row>
    <row r="32" spans="2:47" s="15" customFormat="1" ht="12.75" thickTop="1" x14ac:dyDescent="0.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2:24" s="15" customFormat="1" x14ac:dyDescent="0.2">
      <c r="B33" s="93" t="s">
        <v>50</v>
      </c>
      <c r="C33" s="93"/>
      <c r="D33" s="93"/>
      <c r="E33" s="93"/>
      <c r="F33" s="93"/>
      <c r="G33" s="93"/>
      <c r="H33" s="93"/>
      <c r="I33" s="93"/>
      <c r="J33" s="45"/>
      <c r="K33" s="45"/>
      <c r="L33" s="45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2:24" s="45" customFormat="1" x14ac:dyDescent="0.2">
      <c r="B34" s="93"/>
      <c r="C34" s="93"/>
      <c r="D34" s="9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24" s="45" customFormat="1" x14ac:dyDescent="0.2">
      <c r="B35" s="3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24" s="45" customFormat="1" x14ac:dyDescent="0.2">
      <c r="B36" s="94"/>
      <c r="C36" s="94"/>
      <c r="D36" s="94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24" s="45" customFormat="1" x14ac:dyDescent="0.2">
      <c r="B37" s="69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24" s="45" customFormat="1" x14ac:dyDescent="0.2">
      <c r="B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71"/>
    </row>
    <row r="39" spans="2:24" x14ac:dyDescent="0.2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72"/>
      <c r="U39" s="72"/>
    </row>
    <row r="40" spans="2:24" x14ac:dyDescent="0.2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2" spans="2:24" x14ac:dyDescent="0.2"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2:24" x14ac:dyDescent="0.2"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</sheetData>
  <mergeCells count="4">
    <mergeCell ref="B32:L32"/>
    <mergeCell ref="B33:I33"/>
    <mergeCell ref="B34:D34"/>
    <mergeCell ref="B36:D36"/>
  </mergeCells>
  <hyperlinks>
    <hyperlink ref="B2" location="Index!A1" display="index page" xr:uid="{88FCFD3F-1931-44A9-AB55-5909842786A6}"/>
  </hyperlink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BA08-673F-4D36-A349-06D2F88777BC}">
  <sheetPr>
    <tabColor rgb="FF92D050"/>
    <pageSetUpPr fitToPage="1"/>
  </sheetPr>
  <dimension ref="B1:Z72"/>
  <sheetViews>
    <sheetView showGridLines="0" view="pageBreakPreview" zoomScale="90" zoomScaleNormal="90" zoomScaleSheetLayoutView="90" workbookViewId="0">
      <pane xSplit="2" ySplit="4" topLeftCell="C5" activePane="bottomRight" state="frozen"/>
      <selection activeCell="V6" sqref="V6"/>
      <selection pane="topRight" activeCell="V6" sqref="V6"/>
      <selection pane="bottomLeft" activeCell="V6" sqref="V6"/>
      <selection pane="bottomRight" activeCell="AK37" sqref="AK37"/>
    </sheetView>
  </sheetViews>
  <sheetFormatPr defaultColWidth="8.85546875" defaultRowHeight="12" x14ac:dyDescent="0.2"/>
  <cols>
    <col min="1" max="1" width="2.28515625" style="48" customWidth="1"/>
    <col min="2" max="2" width="55.7109375" style="48" customWidth="1"/>
    <col min="3" max="24" width="10.5703125" style="48" customWidth="1"/>
    <col min="25" max="16384" width="8.85546875" style="48"/>
  </cols>
  <sheetData>
    <row r="1" spans="2:26" s="2" customFormat="1" x14ac:dyDescent="0.2">
      <c r="B1" s="1" t="s">
        <v>0</v>
      </c>
    </row>
    <row r="2" spans="2:26" s="2" customFormat="1" x14ac:dyDescent="0.2">
      <c r="B2" s="3" t="s">
        <v>1</v>
      </c>
    </row>
    <row r="3" spans="2:26" s="2" customFormat="1" ht="48.6" customHeight="1" thickBot="1" x14ac:dyDescent="0.25">
      <c r="B3" s="4" t="s">
        <v>2</v>
      </c>
      <c r="C3" s="5"/>
      <c r="D3" s="5"/>
      <c r="E3" s="5"/>
      <c r="F3" s="5"/>
      <c r="G3" s="5"/>
      <c r="H3" s="5"/>
      <c r="I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6" s="9" customFormat="1" ht="13.5" thickTop="1" thickBot="1" x14ac:dyDescent="0.25"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8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8" t="s">
        <v>25</v>
      </c>
    </row>
    <row r="5" spans="2:26" s="15" customFormat="1" x14ac:dyDescent="0.2">
      <c r="B5" s="10" t="s">
        <v>26</v>
      </c>
      <c r="C5" s="11">
        <v>251</v>
      </c>
      <c r="D5" s="11">
        <v>267.52100000000002</v>
      </c>
      <c r="E5" s="11">
        <v>241.108</v>
      </c>
      <c r="F5" s="11">
        <v>250.739</v>
      </c>
      <c r="G5" s="11">
        <v>249.150323740663</v>
      </c>
      <c r="H5" s="11">
        <v>257.220317737855</v>
      </c>
      <c r="I5" s="11">
        <v>251.58904999086897</v>
      </c>
      <c r="J5" s="11">
        <v>255.77831242999994</v>
      </c>
      <c r="K5" s="11">
        <v>350.93564442239909</v>
      </c>
      <c r="L5" s="11">
        <v>361.34288376788203</v>
      </c>
      <c r="M5" s="11">
        <v>367.88747993999999</v>
      </c>
      <c r="N5" s="11">
        <v>369.37633956000002</v>
      </c>
      <c r="O5" s="11">
        <v>369.62661886000001</v>
      </c>
      <c r="P5" s="11">
        <v>385.71851006000003</v>
      </c>
      <c r="Q5" s="11">
        <v>390.86675658000001</v>
      </c>
      <c r="R5" s="11">
        <v>378.88953634000001</v>
      </c>
      <c r="S5" s="12">
        <v>367.72176013999996</v>
      </c>
      <c r="T5" s="13">
        <v>1010.3679999999999</v>
      </c>
      <c r="U5" s="11">
        <v>1014</v>
      </c>
      <c r="V5" s="11">
        <v>1449.5423476902811</v>
      </c>
      <c r="W5" s="11">
        <v>1525.1014218399998</v>
      </c>
      <c r="X5" s="12">
        <v>367.72176013999996</v>
      </c>
      <c r="Y5" s="14"/>
      <c r="Z5" s="14"/>
    </row>
    <row r="6" spans="2:26" s="15" customFormat="1" x14ac:dyDescent="0.2">
      <c r="B6" s="16" t="s">
        <v>27</v>
      </c>
      <c r="C6" s="11">
        <v>241</v>
      </c>
      <c r="D6" s="11">
        <v>256.49200000000002</v>
      </c>
      <c r="E6" s="11">
        <v>230.05600000000001</v>
      </c>
      <c r="F6" s="11">
        <v>238.727</v>
      </c>
      <c r="G6" s="11">
        <v>236.30772610302</v>
      </c>
      <c r="H6" s="11">
        <v>244.31245278754801</v>
      </c>
      <c r="I6" s="11">
        <v>237.85089193376101</v>
      </c>
      <c r="J6" s="11">
        <v>241.46043095999991</v>
      </c>
      <c r="K6" s="11">
        <v>331.73938194651697</v>
      </c>
      <c r="L6" s="11">
        <v>341.48812061206866</v>
      </c>
      <c r="M6" s="11">
        <v>344.83053706999999</v>
      </c>
      <c r="N6" s="11">
        <v>345.76369205000003</v>
      </c>
      <c r="O6" s="11">
        <v>345.39102788999998</v>
      </c>
      <c r="P6" s="11">
        <v>359.34982649</v>
      </c>
      <c r="Q6" s="11">
        <v>362.90827805999999</v>
      </c>
      <c r="R6" s="11">
        <v>350.33999170000004</v>
      </c>
      <c r="S6" s="12">
        <v>340.92555539</v>
      </c>
      <c r="T6" s="11">
        <v>966.27499999999998</v>
      </c>
      <c r="U6" s="11">
        <v>960</v>
      </c>
      <c r="V6" s="11">
        <v>1363.8217316785858</v>
      </c>
      <c r="W6" s="11">
        <v>1417.9891241400001</v>
      </c>
      <c r="X6" s="12">
        <v>340.92555539</v>
      </c>
      <c r="Y6" s="14"/>
      <c r="Z6" s="14"/>
    </row>
    <row r="7" spans="2:26" s="15" customFormat="1" x14ac:dyDescent="0.2">
      <c r="B7" s="10" t="s">
        <v>28</v>
      </c>
      <c r="C7" s="11">
        <v>99</v>
      </c>
      <c r="D7" s="11">
        <v>103.991</v>
      </c>
      <c r="E7" s="11">
        <v>84.174000000000007</v>
      </c>
      <c r="F7" s="11">
        <v>98.951999999999998</v>
      </c>
      <c r="G7" s="11">
        <v>95.890797281070306</v>
      </c>
      <c r="H7" s="11">
        <v>106.32224212615199</v>
      </c>
      <c r="I7" s="11">
        <v>103.21057585583999</v>
      </c>
      <c r="J7" s="11">
        <v>103.62614689999994</v>
      </c>
      <c r="K7" s="11">
        <v>135.9577415113572</v>
      </c>
      <c r="L7" s="11">
        <v>130.26317778540803</v>
      </c>
      <c r="M7" s="11">
        <v>147.00050646999998</v>
      </c>
      <c r="N7" s="11">
        <v>128.94746179000001</v>
      </c>
      <c r="O7" s="11">
        <v>154.47074549999999</v>
      </c>
      <c r="P7" s="11">
        <v>166.92775879000001</v>
      </c>
      <c r="Q7" s="11">
        <v>208.48230601999998</v>
      </c>
      <c r="R7" s="11">
        <v>173.46451647000004</v>
      </c>
      <c r="S7" s="12">
        <v>174.56578673000001</v>
      </c>
      <c r="T7" s="11">
        <v>386.11699999999996</v>
      </c>
      <c r="U7" s="11">
        <v>409</v>
      </c>
      <c r="V7" s="11">
        <v>542.1688875567653</v>
      </c>
      <c r="W7" s="11">
        <v>703.34532678000005</v>
      </c>
      <c r="X7" s="12">
        <v>174.56578673000001</v>
      </c>
      <c r="Y7" s="14"/>
      <c r="Z7" s="14"/>
    </row>
    <row r="8" spans="2:26" s="15" customFormat="1" x14ac:dyDescent="0.2">
      <c r="B8" s="10" t="s">
        <v>29</v>
      </c>
      <c r="C8" s="17">
        <v>0.39492195249311401</v>
      </c>
      <c r="D8" s="17">
        <v>0.38871943563645772</v>
      </c>
      <c r="E8" s="17">
        <v>0.34911507765073913</v>
      </c>
      <c r="F8" s="17">
        <v>0.39464143990364481</v>
      </c>
      <c r="G8" s="17">
        <v>0.38490876639666083</v>
      </c>
      <c r="H8" s="17">
        <v>0.41336879982218278</v>
      </c>
      <c r="I8" s="17">
        <v>0.41026063483423753</v>
      </c>
      <c r="J8" s="17">
        <v>0.40514047463801212</v>
      </c>
      <c r="K8" s="17">
        <v>0.38741502515405202</v>
      </c>
      <c r="L8" s="17">
        <v>0.36049742125013307</v>
      </c>
      <c r="M8" s="17">
        <v>0.3995800740323503</v>
      </c>
      <c r="N8" s="17">
        <v>0.34909507724182287</v>
      </c>
      <c r="O8" s="17">
        <v>0.41791023053593285</v>
      </c>
      <c r="P8" s="17">
        <v>0.43277093122659255</v>
      </c>
      <c r="Q8" s="17">
        <v>0.53338459336929878</v>
      </c>
      <c r="R8" s="17">
        <v>0.45782345468189456</v>
      </c>
      <c r="S8" s="18">
        <v>0.47472248219289193</v>
      </c>
      <c r="T8" s="17">
        <v>0.38215481883828467</v>
      </c>
      <c r="U8" s="17">
        <v>0.40400000000000003</v>
      </c>
      <c r="V8" s="17">
        <v>0.37402762907938769</v>
      </c>
      <c r="W8" s="17">
        <v>0.46117937909429663</v>
      </c>
      <c r="X8" s="18">
        <v>0.47472248219289193</v>
      </c>
    </row>
    <row r="9" spans="2:26" s="15" customFormat="1" x14ac:dyDescent="0.2">
      <c r="B9" s="10" t="s">
        <v>30</v>
      </c>
      <c r="C9" s="11">
        <v>55</v>
      </c>
      <c r="D9" s="11">
        <v>409.87099999999998</v>
      </c>
      <c r="E9" s="11">
        <v>97.129000000000005</v>
      </c>
      <c r="F9" s="11">
        <v>89.225999999999999</v>
      </c>
      <c r="G9" s="11">
        <v>25.590022003552896</v>
      </c>
      <c r="H9" s="11">
        <v>79.125355847298565</v>
      </c>
      <c r="I9" s="11">
        <v>64.70155215085822</v>
      </c>
      <c r="J9" s="11">
        <v>68.345538415038433</v>
      </c>
      <c r="K9" s="11">
        <v>19.994709106577726</v>
      </c>
      <c r="L9" s="11">
        <v>56.819731555858759</v>
      </c>
      <c r="M9" s="11">
        <v>72.537972751196534</v>
      </c>
      <c r="N9" s="11">
        <v>96.466557654260953</v>
      </c>
      <c r="O9" s="11">
        <v>34.664890217944595</v>
      </c>
      <c r="P9" s="11">
        <v>359.92417204977215</v>
      </c>
      <c r="Q9" s="11">
        <v>77.875513132533314</v>
      </c>
      <c r="R9" s="11">
        <v>62.644778798164722</v>
      </c>
      <c r="S9" s="12">
        <v>65.817924945460831</v>
      </c>
      <c r="T9" s="11">
        <v>651.226</v>
      </c>
      <c r="U9" s="11">
        <v>238</v>
      </c>
      <c r="V9" s="11">
        <v>245.81897106789398</v>
      </c>
      <c r="W9" s="11">
        <v>535.10935419841474</v>
      </c>
      <c r="X9" s="12">
        <v>65.817924945460831</v>
      </c>
      <c r="Y9" s="14"/>
      <c r="Z9" s="14"/>
    </row>
    <row r="10" spans="2:26" s="15" customFormat="1" x14ac:dyDescent="0.2">
      <c r="B10" s="10" t="s">
        <v>31</v>
      </c>
      <c r="C10" s="11">
        <v>55</v>
      </c>
      <c r="D10" s="11">
        <v>109.87099999999998</v>
      </c>
      <c r="E10" s="11">
        <v>97.129000000000005</v>
      </c>
      <c r="F10" s="11">
        <v>89.225999999999999</v>
      </c>
      <c r="G10" s="11">
        <v>25.590022003552896</v>
      </c>
      <c r="H10" s="11">
        <v>79.125355847298565</v>
      </c>
      <c r="I10" s="11">
        <v>64.70155215085822</v>
      </c>
      <c r="J10" s="11">
        <v>68.345538415038433</v>
      </c>
      <c r="K10" s="11">
        <v>19.994709106577726</v>
      </c>
      <c r="L10" s="11">
        <v>56.819731555858759</v>
      </c>
      <c r="M10" s="11">
        <v>72.537972751196534</v>
      </c>
      <c r="N10" s="11">
        <v>96.466557654260953</v>
      </c>
      <c r="O10" s="11">
        <v>34.664890217944595</v>
      </c>
      <c r="P10" s="11">
        <v>64.663952375096628</v>
      </c>
      <c r="Q10" s="11">
        <v>77.875513132533314</v>
      </c>
      <c r="R10" s="11">
        <v>62.644778798164722</v>
      </c>
      <c r="S10" s="12">
        <v>65.817924945460831</v>
      </c>
      <c r="T10" s="11">
        <v>351.226</v>
      </c>
      <c r="U10" s="11">
        <v>238</v>
      </c>
      <c r="V10" s="11">
        <v>245.81897106789398</v>
      </c>
      <c r="W10" s="11">
        <v>239.84913452373928</v>
      </c>
      <c r="X10" s="12">
        <v>65.817924945460831</v>
      </c>
      <c r="Y10" s="14"/>
      <c r="Z10" s="14"/>
    </row>
    <row r="11" spans="2:26" s="15" customFormat="1" ht="12.75" customHeight="1" x14ac:dyDescent="0.2">
      <c r="B11" s="10" t="s">
        <v>32</v>
      </c>
      <c r="C11" s="19">
        <v>9.8000000000000007</v>
      </c>
      <c r="D11" s="19">
        <v>12.167999999999999</v>
      </c>
      <c r="E11" s="19">
        <v>12.455</v>
      </c>
      <c r="F11" s="19">
        <v>14.236000000000001</v>
      </c>
      <c r="G11" s="19">
        <v>18.704180042112601</v>
      </c>
      <c r="H11" s="19">
        <v>20.554974816817701</v>
      </c>
      <c r="I11" s="19">
        <v>21.5977045205263</v>
      </c>
      <c r="J11" s="19">
        <v>24.769593049999983</v>
      </c>
      <c r="K11" s="19">
        <v>38.787543016275599</v>
      </c>
      <c r="L11" s="19">
        <v>37.617026426937834</v>
      </c>
      <c r="M11" s="19">
        <v>43.802880799999997</v>
      </c>
      <c r="N11" s="19">
        <v>47.670450950000003</v>
      </c>
      <c r="O11" s="19">
        <v>49.907384719999996</v>
      </c>
      <c r="P11" s="19">
        <v>54.940462529999991</v>
      </c>
      <c r="Q11" s="19">
        <v>60.451652170000003</v>
      </c>
      <c r="R11" s="19">
        <v>59.973720280000002</v>
      </c>
      <c r="S11" s="12">
        <v>62.875515399999998</v>
      </c>
      <c r="T11" s="19">
        <v>48.659000000000006</v>
      </c>
      <c r="U11" s="19">
        <v>85.6</v>
      </c>
      <c r="V11" s="19">
        <v>167.87790119321343</v>
      </c>
      <c r="W11" s="19">
        <v>225.2732197</v>
      </c>
      <c r="X11" s="12">
        <v>62.875515399999998</v>
      </c>
      <c r="Y11" s="14"/>
      <c r="Z11" s="14"/>
    </row>
    <row r="12" spans="2:26" s="15" customFormat="1" x14ac:dyDescent="0.2">
      <c r="B12" s="10" t="s">
        <v>33</v>
      </c>
      <c r="C12" s="19">
        <v>38.155000000000001</v>
      </c>
      <c r="D12" s="19">
        <v>38.768000000000001</v>
      </c>
      <c r="E12" s="19">
        <v>38.700000000000003</v>
      </c>
      <c r="F12" s="19">
        <v>38.46</v>
      </c>
      <c r="G12" s="19">
        <v>38.184048714285716</v>
      </c>
      <c r="H12" s="19">
        <v>33.423133999999997</v>
      </c>
      <c r="I12" s="19">
        <v>35.156550000000003</v>
      </c>
      <c r="J12" s="19">
        <v>36.211426000000003</v>
      </c>
      <c r="K12" s="19">
        <v>48.331552000000002</v>
      </c>
      <c r="L12" s="19">
        <v>49.334611491367482</v>
      </c>
      <c r="M12" s="19">
        <v>50.999338000000002</v>
      </c>
      <c r="N12" s="19">
        <v>51.569839999999999</v>
      </c>
      <c r="O12" s="19">
        <v>52.512712000000001</v>
      </c>
      <c r="P12" s="19">
        <v>52.516027000000001</v>
      </c>
      <c r="Q12" s="19">
        <v>53.095407000000002</v>
      </c>
      <c r="R12" s="19">
        <v>53.625877000000003</v>
      </c>
      <c r="S12" s="20">
        <v>55.117455999999997</v>
      </c>
      <c r="T12" s="19">
        <v>38.46</v>
      </c>
      <c r="U12" s="19">
        <v>36.200000000000003</v>
      </c>
      <c r="V12" s="19">
        <v>51.569839999999999</v>
      </c>
      <c r="W12" s="19">
        <v>53.625877000000003</v>
      </c>
      <c r="X12" s="20">
        <v>55.117455999999997</v>
      </c>
      <c r="Y12" s="14"/>
      <c r="Z12" s="14"/>
    </row>
    <row r="13" spans="2:26" s="15" customFormat="1" x14ac:dyDescent="0.2">
      <c r="B13" s="10" t="s">
        <v>34</v>
      </c>
      <c r="C13" s="19">
        <v>2</v>
      </c>
      <c r="D13" s="19">
        <v>2.1789999999999998</v>
      </c>
      <c r="E13" s="19">
        <v>1.94</v>
      </c>
      <c r="F13" s="19">
        <v>2.0030000000000001</v>
      </c>
      <c r="G13" s="19">
        <v>2.0009000352372688</v>
      </c>
      <c r="H13" s="19">
        <v>2.2077564401714773</v>
      </c>
      <c r="I13" s="19">
        <v>2.2396819132811023</v>
      </c>
      <c r="J13" s="19">
        <v>2.2000000000000002</v>
      </c>
      <c r="K13" s="19">
        <v>2.3555613235794559</v>
      </c>
      <c r="L13" s="19">
        <v>2.3402482932122095</v>
      </c>
      <c r="M13" s="19">
        <v>2.3006648211317597</v>
      </c>
      <c r="N13" s="19">
        <v>2.3259369183986247</v>
      </c>
      <c r="O13" s="19">
        <v>2.2052435566081559</v>
      </c>
      <c r="P13" s="19">
        <v>2.2749297206484913</v>
      </c>
      <c r="Q13" s="19">
        <v>2.2862928462209244</v>
      </c>
      <c r="R13" s="19">
        <v>2.1830001008983362</v>
      </c>
      <c r="S13" s="20">
        <v>2.0850416177084932</v>
      </c>
      <c r="T13" s="19" t="s">
        <v>35</v>
      </c>
      <c r="U13" s="19" t="s">
        <v>35</v>
      </c>
      <c r="V13" s="19" t="s">
        <v>35</v>
      </c>
      <c r="W13" s="19" t="s">
        <v>35</v>
      </c>
      <c r="X13" s="20" t="s">
        <v>35</v>
      </c>
    </row>
    <row r="14" spans="2:26" s="15" customFormat="1" x14ac:dyDescent="0.2">
      <c r="B14" s="10" t="s">
        <v>36</v>
      </c>
      <c r="C14" s="11">
        <v>213</v>
      </c>
      <c r="D14" s="11">
        <v>230</v>
      </c>
      <c r="E14" s="11">
        <v>236</v>
      </c>
      <c r="F14" s="11">
        <v>272.62200000000001</v>
      </c>
      <c r="G14" s="11">
        <v>558.90437366063088</v>
      </c>
      <c r="H14" s="11">
        <v>658.26647807071595</v>
      </c>
      <c r="I14" s="11">
        <v>683.54273649176901</v>
      </c>
      <c r="J14" s="11">
        <v>689.26978949849342</v>
      </c>
      <c r="K14" s="11">
        <v>580.38164592593319</v>
      </c>
      <c r="L14" s="22">
        <v>565.65173846366145</v>
      </c>
      <c r="M14" s="22">
        <v>521.84086775433957</v>
      </c>
      <c r="N14" s="22">
        <v>540.12413678658231</v>
      </c>
      <c r="O14" s="22">
        <v>515.41650654129444</v>
      </c>
      <c r="P14" s="22">
        <v>520.30500833302506</v>
      </c>
      <c r="Q14" s="22">
        <v>511.52610964744576</v>
      </c>
      <c r="R14" s="22">
        <v>515.47612513764011</v>
      </c>
      <c r="S14" s="12">
        <v>538.20351546890095</v>
      </c>
      <c r="T14" s="11" t="s">
        <v>35</v>
      </c>
      <c r="U14" s="11" t="s">
        <v>35</v>
      </c>
      <c r="V14" s="11" t="s">
        <v>35</v>
      </c>
      <c r="W14" s="22" t="s">
        <v>35</v>
      </c>
      <c r="X14" s="12" t="s">
        <v>35</v>
      </c>
    </row>
    <row r="15" spans="2:26" s="15" customFormat="1" x14ac:dyDescent="0.2">
      <c r="B15" s="10" t="s">
        <v>37</v>
      </c>
      <c r="C15" s="17">
        <v>5.6556407042439749E-2</v>
      </c>
      <c r="D15" s="17">
        <v>6.43078455792465E-2</v>
      </c>
      <c r="E15" s="17">
        <v>6.8249501391029505E-2</v>
      </c>
      <c r="F15" s="17">
        <v>7.0000000000000007E-2</v>
      </c>
      <c r="G15" s="17">
        <v>3.7678066955115913E-2</v>
      </c>
      <c r="H15" s="17">
        <v>0.21600656306068611</v>
      </c>
      <c r="I15" s="17">
        <v>3.7497723086621394E-2</v>
      </c>
      <c r="J15" s="17">
        <v>5.5E-2</v>
      </c>
      <c r="K15" s="17">
        <v>5.5288471148958108E-2</v>
      </c>
      <c r="L15" s="17">
        <v>3.7497723086621394E-2</v>
      </c>
      <c r="M15" s="17">
        <v>5.967747244973793E-2</v>
      </c>
      <c r="N15" s="17">
        <v>5.9588602728199692E-2</v>
      </c>
      <c r="O15" s="17">
        <v>4.1042979038407895E-2</v>
      </c>
      <c r="P15" s="17">
        <v>6.1280731933761483E-2</v>
      </c>
      <c r="Q15" s="17">
        <v>6.1442116201168143E-2</v>
      </c>
      <c r="R15" s="17">
        <v>6.7769293330466301E-2</v>
      </c>
      <c r="S15" s="18">
        <v>4.2907789114758878E-2</v>
      </c>
      <c r="T15" s="17" t="s">
        <v>35</v>
      </c>
      <c r="U15" s="17" t="s">
        <v>35</v>
      </c>
      <c r="V15" s="17" t="s">
        <v>35</v>
      </c>
      <c r="W15" s="17" t="s">
        <v>35</v>
      </c>
      <c r="X15" s="18" t="s">
        <v>35</v>
      </c>
    </row>
    <row r="16" spans="2:26" s="15" customFormat="1" ht="12.75" thickBot="1" x14ac:dyDescent="0.25">
      <c r="B16" s="24" t="s">
        <v>38</v>
      </c>
      <c r="C16" s="25" t="s">
        <v>35</v>
      </c>
      <c r="D16" s="25" t="s">
        <v>35</v>
      </c>
      <c r="E16" s="25" t="s">
        <v>35</v>
      </c>
      <c r="F16" s="25" t="s">
        <v>35</v>
      </c>
      <c r="G16" s="26">
        <v>297.26747261862027</v>
      </c>
      <c r="H16" s="26">
        <v>297.54723641607006</v>
      </c>
      <c r="I16" s="26">
        <v>349.66674011257413</v>
      </c>
      <c r="J16" s="27">
        <v>341.17587802451493</v>
      </c>
      <c r="K16" s="26">
        <v>304.48247828111852</v>
      </c>
      <c r="L16" s="27">
        <v>291.79235776341801</v>
      </c>
      <c r="M16" s="27">
        <v>421.24697229872999</v>
      </c>
      <c r="N16" s="27">
        <v>463.71090686814023</v>
      </c>
      <c r="O16" s="27">
        <v>465.19291811380384</v>
      </c>
      <c r="P16" s="27">
        <v>508.9817070236565</v>
      </c>
      <c r="Q16" s="27">
        <v>573.08870547860886</v>
      </c>
      <c r="R16" s="27">
        <v>672.16701886243993</v>
      </c>
      <c r="S16" s="28">
        <v>820.5565728360757</v>
      </c>
      <c r="T16" s="25" t="s">
        <v>35</v>
      </c>
      <c r="U16" s="27" t="s">
        <v>35</v>
      </c>
      <c r="V16" s="27" t="s">
        <v>35</v>
      </c>
      <c r="W16" s="27" t="s">
        <v>35</v>
      </c>
      <c r="X16" s="29" t="s">
        <v>35</v>
      </c>
    </row>
    <row r="17" spans="2:26" s="15" customFormat="1" ht="12.75" thickTop="1" x14ac:dyDescent="0.2">
      <c r="B17" s="2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2:26" s="2" customFormat="1" ht="12.75" thickBot="1" x14ac:dyDescent="0.25">
      <c r="B18" s="4" t="s">
        <v>39</v>
      </c>
    </row>
    <row r="19" spans="2:26" s="2" customFormat="1" ht="13.5" thickTop="1" thickBot="1" x14ac:dyDescent="0.25">
      <c r="B19" s="32" t="s">
        <v>3</v>
      </c>
      <c r="C19" s="33" t="s">
        <v>4</v>
      </c>
      <c r="D19" s="33" t="s">
        <v>5</v>
      </c>
      <c r="E19" s="33" t="s">
        <v>6</v>
      </c>
      <c r="F19" s="33" t="s">
        <v>7</v>
      </c>
      <c r="G19" s="33" t="s">
        <v>8</v>
      </c>
      <c r="H19" s="33" t="s">
        <v>9</v>
      </c>
      <c r="I19" s="33" t="s">
        <v>10</v>
      </c>
      <c r="J19" s="33" t="s">
        <v>11</v>
      </c>
      <c r="K19" s="33" t="s">
        <v>12</v>
      </c>
      <c r="L19" s="33" t="s">
        <v>13</v>
      </c>
      <c r="M19" s="33" t="s">
        <v>14</v>
      </c>
      <c r="N19" s="33" t="s">
        <v>15</v>
      </c>
      <c r="O19" s="33" t="s">
        <v>16</v>
      </c>
      <c r="P19" s="33" t="s">
        <v>17</v>
      </c>
      <c r="Q19" s="33" t="s">
        <v>18</v>
      </c>
      <c r="R19" s="33" t="s">
        <v>19</v>
      </c>
      <c r="S19" s="33" t="s">
        <v>20</v>
      </c>
      <c r="T19" s="33" t="s">
        <v>21</v>
      </c>
      <c r="U19" s="33" t="s">
        <v>22</v>
      </c>
      <c r="V19" s="33" t="s">
        <v>23</v>
      </c>
      <c r="W19" s="33" t="s">
        <v>24</v>
      </c>
      <c r="X19" s="34" t="s">
        <v>25</v>
      </c>
    </row>
    <row r="20" spans="2:26" s="9" customFormat="1" x14ac:dyDescent="0.2">
      <c r="B20" s="10" t="s">
        <v>26</v>
      </c>
      <c r="C20" s="19">
        <v>26</v>
      </c>
      <c r="D20" s="19">
        <v>26.297999999999998</v>
      </c>
      <c r="E20" s="19">
        <v>24.22</v>
      </c>
      <c r="F20" s="19">
        <v>25.545999999999999</v>
      </c>
      <c r="G20" s="19">
        <v>25.26450826708</v>
      </c>
      <c r="H20" s="19">
        <v>26.19400902293</v>
      </c>
      <c r="I20" s="19">
        <v>25.885532444029998</v>
      </c>
      <c r="J20" s="19">
        <v>26.836866334250001</v>
      </c>
      <c r="K20" s="19">
        <v>36.75839601281762</v>
      </c>
      <c r="L20" s="19">
        <v>37.823778630714521</v>
      </c>
      <c r="M20" s="19">
        <v>38.509603847679998</v>
      </c>
      <c r="N20" s="19">
        <v>38.703588307700009</v>
      </c>
      <c r="O20" s="19">
        <v>38.735649666850009</v>
      </c>
      <c r="P20" s="19">
        <v>40.426885572789992</v>
      </c>
      <c r="Q20" s="19">
        <v>41.185930369220003</v>
      </c>
      <c r="R20" s="19">
        <v>40.330895405989999</v>
      </c>
      <c r="S20" s="12">
        <v>40.942701134839993</v>
      </c>
      <c r="T20" s="35">
        <v>102.06399999999999</v>
      </c>
      <c r="U20" s="19">
        <v>104.2</v>
      </c>
      <c r="V20" s="19">
        <v>151.79536679891214</v>
      </c>
      <c r="W20" s="19">
        <v>160.67936101485</v>
      </c>
      <c r="X20" s="12">
        <v>40.942701134839993</v>
      </c>
    </row>
    <row r="21" spans="2:26" s="15" customFormat="1" x14ac:dyDescent="0.2">
      <c r="B21" s="16" t="s">
        <v>27</v>
      </c>
      <c r="C21" s="19">
        <v>24.9</v>
      </c>
      <c r="D21" s="19">
        <v>25.213999999999999</v>
      </c>
      <c r="E21" s="19">
        <v>23.11</v>
      </c>
      <c r="F21" s="19">
        <v>24.321999999999999</v>
      </c>
      <c r="G21" s="19">
        <v>23.96211498329</v>
      </c>
      <c r="H21" s="19">
        <v>24.87955380707</v>
      </c>
      <c r="I21" s="19">
        <v>24.472350232949999</v>
      </c>
      <c r="J21" s="19">
        <v>25.33462055911</v>
      </c>
      <c r="K21" s="19">
        <v>34.747684227905616</v>
      </c>
      <c r="L21" s="19">
        <v>35.745520019864522</v>
      </c>
      <c r="M21" s="19">
        <v>36.096124519569997</v>
      </c>
      <c r="N21" s="19">
        <v>36.229408904020005</v>
      </c>
      <c r="O21" s="19">
        <v>36.19605019243</v>
      </c>
      <c r="P21" s="19">
        <v>37.663185644999999</v>
      </c>
      <c r="Q21" s="19">
        <v>38.239905911000001</v>
      </c>
      <c r="R21" s="19">
        <v>37.294103090999997</v>
      </c>
      <c r="S21" s="12">
        <v>37.960320026250002</v>
      </c>
      <c r="T21" s="19">
        <v>97.6</v>
      </c>
      <c r="U21" s="19">
        <v>98.6</v>
      </c>
      <c r="V21" s="19">
        <v>142.81873767136014</v>
      </c>
      <c r="W21" s="19">
        <v>149.39324483943</v>
      </c>
      <c r="X21" s="12">
        <v>37.960320026250002</v>
      </c>
      <c r="Y21" s="14"/>
      <c r="Z21" s="14"/>
    </row>
    <row r="22" spans="2:26" s="15" customFormat="1" x14ac:dyDescent="0.2">
      <c r="B22" s="10" t="s">
        <v>28</v>
      </c>
      <c r="C22" s="19">
        <v>10</v>
      </c>
      <c r="D22" s="19">
        <v>10.225</v>
      </c>
      <c r="E22" s="19">
        <v>8.4529999999999994</v>
      </c>
      <c r="F22" s="19">
        <v>10.086</v>
      </c>
      <c r="G22" s="19">
        <v>9.7245307107000016</v>
      </c>
      <c r="H22" s="19">
        <v>10.82778607234</v>
      </c>
      <c r="I22" s="19">
        <v>10.61981497351</v>
      </c>
      <c r="J22" s="19">
        <v>10.87207404214</v>
      </c>
      <c r="K22" s="19">
        <v>14.240403227638645</v>
      </c>
      <c r="L22" s="19">
        <v>13.635309835789634</v>
      </c>
      <c r="M22" s="19">
        <v>15.386820301160004</v>
      </c>
      <c r="N22" s="19">
        <v>13.509424179460009</v>
      </c>
      <c r="O22" s="19">
        <v>16.187814950260002</v>
      </c>
      <c r="P22" s="19">
        <v>17.49548849684</v>
      </c>
      <c r="Q22" s="19">
        <v>21.966708033169997</v>
      </c>
      <c r="R22" s="19">
        <v>18.446365922709997</v>
      </c>
      <c r="S22" s="12">
        <v>19.442255896180001</v>
      </c>
      <c r="T22" s="19">
        <v>39</v>
      </c>
      <c r="U22" s="19">
        <v>42</v>
      </c>
      <c r="V22" s="19">
        <v>56.771957544048291</v>
      </c>
      <c r="W22" s="19">
        <v>74.096377402979996</v>
      </c>
      <c r="X22" s="12">
        <v>19.442255896180001</v>
      </c>
      <c r="Y22" s="14"/>
      <c r="Z22" s="14"/>
    </row>
    <row r="23" spans="2:26" s="15" customFormat="1" x14ac:dyDescent="0.2">
      <c r="B23" s="10" t="s">
        <v>29</v>
      </c>
      <c r="C23" s="17">
        <v>0.39466162247123099</v>
      </c>
      <c r="D23" s="17">
        <v>0.38879658343129109</v>
      </c>
      <c r="E23" s="17">
        <v>0.34900578135323218</v>
      </c>
      <c r="F23" s="17">
        <v>0.39481719251546232</v>
      </c>
      <c r="G23" s="17">
        <v>0.38490876639666083</v>
      </c>
      <c r="H23" s="17">
        <v>0.41336879982218278</v>
      </c>
      <c r="I23" s="17">
        <v>0.41026063483423753</v>
      </c>
      <c r="J23" s="17">
        <v>0.40511712160166546</v>
      </c>
      <c r="K23" s="17">
        <v>0.3874054575905061</v>
      </c>
      <c r="L23" s="17">
        <v>0.36049570744677478</v>
      </c>
      <c r="M23" s="17">
        <v>0.39955800018147886</v>
      </c>
      <c r="N23" s="17">
        <v>0.34904836399296685</v>
      </c>
      <c r="O23" s="17">
        <v>0.41790482641920274</v>
      </c>
      <c r="P23" s="17">
        <v>0.43276864514677427</v>
      </c>
      <c r="Q23" s="17">
        <v>0.53335466350389049</v>
      </c>
      <c r="R23" s="17">
        <v>0.45737556126686735</v>
      </c>
      <c r="S23" s="18">
        <v>0.47486500297450351</v>
      </c>
      <c r="T23" s="17">
        <v>0.38215481883828467</v>
      </c>
      <c r="U23" s="17">
        <v>0.40400000000000003</v>
      </c>
      <c r="V23" s="17">
        <v>0.37400323040989653</v>
      </c>
      <c r="W23" s="17">
        <v>0.4611443369888184</v>
      </c>
      <c r="X23" s="18">
        <v>0.47486500297450351</v>
      </c>
      <c r="Y23" s="14"/>
      <c r="Z23" s="14"/>
    </row>
    <row r="24" spans="2:26" s="15" customFormat="1" x14ac:dyDescent="0.2">
      <c r="B24" s="10" t="s">
        <v>30</v>
      </c>
      <c r="C24" s="17" t="s">
        <v>35</v>
      </c>
      <c r="D24" s="17" t="s">
        <v>35</v>
      </c>
      <c r="E24" s="17" t="s">
        <v>35</v>
      </c>
      <c r="F24" s="17" t="s">
        <v>35</v>
      </c>
      <c r="G24" s="19">
        <v>2.5963242470000001</v>
      </c>
      <c r="H24" s="19">
        <v>8.0599690390000003</v>
      </c>
      <c r="I24" s="19">
        <v>6.6661969145556972</v>
      </c>
      <c r="J24" s="19">
        <v>7.1675958018758719</v>
      </c>
      <c r="K24" s="19">
        <v>2.0940272021884323</v>
      </c>
      <c r="L24" s="19">
        <v>5.9474086144738987</v>
      </c>
      <c r="M24" s="19">
        <v>7.5909270760149292</v>
      </c>
      <c r="N24" s="19">
        <v>10.109624582842279</v>
      </c>
      <c r="O24" s="19">
        <v>3.6328674889754446</v>
      </c>
      <c r="P24" s="19">
        <v>37.727965425599429</v>
      </c>
      <c r="Q24" s="19">
        <v>8.2050886316343679</v>
      </c>
      <c r="R24" s="19">
        <v>6.6498318734714434</v>
      </c>
      <c r="S24" s="12">
        <v>7.3337596411676271</v>
      </c>
      <c r="T24" s="17" t="s">
        <v>35</v>
      </c>
      <c r="U24" s="19">
        <v>24.5</v>
      </c>
      <c r="V24" s="19">
        <v>25.74198747551954</v>
      </c>
      <c r="W24" s="19">
        <v>56.215753419680681</v>
      </c>
      <c r="X24" s="12">
        <v>7.3337596411676271</v>
      </c>
    </row>
    <row r="25" spans="2:26" s="15" customFormat="1" x14ac:dyDescent="0.2">
      <c r="B25" s="10" t="s">
        <v>31</v>
      </c>
      <c r="C25" s="17" t="s">
        <v>35</v>
      </c>
      <c r="D25" s="17" t="s">
        <v>35</v>
      </c>
      <c r="E25" s="17" t="s">
        <v>35</v>
      </c>
      <c r="F25" s="17" t="s">
        <v>35</v>
      </c>
      <c r="G25" s="19">
        <v>2.5963242470000001</v>
      </c>
      <c r="H25" s="19">
        <v>8.0599690390000003</v>
      </c>
      <c r="I25" s="19">
        <v>6.6661969145556972</v>
      </c>
      <c r="J25" s="19">
        <v>7.1675958018758719</v>
      </c>
      <c r="K25" s="19">
        <v>2.0940272021884323</v>
      </c>
      <c r="L25" s="19">
        <v>5.9474086144738987</v>
      </c>
      <c r="M25" s="19">
        <v>7.5909270760149292</v>
      </c>
      <c r="N25" s="19">
        <v>10.109624582842279</v>
      </c>
      <c r="O25" s="19">
        <v>3.6328674889754446</v>
      </c>
      <c r="P25" s="19">
        <v>6.7774976255994259</v>
      </c>
      <c r="Q25" s="19">
        <v>8.2050886316343679</v>
      </c>
      <c r="R25" s="19">
        <v>6.6498318734714434</v>
      </c>
      <c r="S25" s="12">
        <v>7.3337596411676271</v>
      </c>
      <c r="T25" s="17" t="s">
        <v>35</v>
      </c>
      <c r="U25" s="19">
        <v>24.5</v>
      </c>
      <c r="V25" s="19">
        <v>25.74198747551954</v>
      </c>
      <c r="W25" s="19">
        <v>25.265285619680682</v>
      </c>
      <c r="X25" s="12">
        <v>7.3337596411676271</v>
      </c>
    </row>
    <row r="26" spans="2:26" s="15" customFormat="1" x14ac:dyDescent="0.2">
      <c r="B26" s="10" t="s">
        <v>32</v>
      </c>
      <c r="C26" s="19">
        <v>1</v>
      </c>
      <c r="D26" s="19">
        <v>1.196</v>
      </c>
      <c r="E26" s="19">
        <v>1.2509999999999999</v>
      </c>
      <c r="F26" s="19">
        <v>1.4490000000000001</v>
      </c>
      <c r="G26" s="19">
        <v>1.8970769199999999</v>
      </c>
      <c r="H26" s="19">
        <v>2.0932266140000002</v>
      </c>
      <c r="I26" s="19">
        <v>2.2227246279999999</v>
      </c>
      <c r="J26" s="19">
        <v>2.5988535779999999</v>
      </c>
      <c r="K26" s="19">
        <v>4.0626899403753916</v>
      </c>
      <c r="L26" s="19">
        <v>3.9375195904303637</v>
      </c>
      <c r="M26" s="19">
        <v>4.5851167840000002</v>
      </c>
      <c r="N26" s="19">
        <v>4.9949457820000003</v>
      </c>
      <c r="O26" s="19">
        <v>5.2301685129999997</v>
      </c>
      <c r="P26" s="19">
        <v>5.7583031470000003</v>
      </c>
      <c r="Q26" s="19">
        <v>6.3697603770000004</v>
      </c>
      <c r="R26" s="19">
        <v>6.3843198360000004</v>
      </c>
      <c r="S26" s="12">
        <v>7.002671383</v>
      </c>
      <c r="T26" s="19">
        <v>4.8959999999999999</v>
      </c>
      <c r="U26" s="19">
        <v>8.8000000000000007</v>
      </c>
      <c r="V26" s="19">
        <v>17.580272096805757</v>
      </c>
      <c r="W26" s="19">
        <v>23.742551873</v>
      </c>
      <c r="X26" s="12">
        <v>7.002671383</v>
      </c>
    </row>
    <row r="27" spans="2:26" s="15" customFormat="1" x14ac:dyDescent="0.2">
      <c r="B27" s="10" t="s">
        <v>33</v>
      </c>
      <c r="C27" s="19">
        <v>38.155000000000001</v>
      </c>
      <c r="D27" s="19">
        <v>38.768000000000001</v>
      </c>
      <c r="E27" s="19">
        <v>38.700000000000003</v>
      </c>
      <c r="F27" s="19">
        <v>38.46</v>
      </c>
      <c r="G27" s="19">
        <v>38.184048714285716</v>
      </c>
      <c r="H27" s="19">
        <v>33.423133999999997</v>
      </c>
      <c r="I27" s="19">
        <v>35.156550000000003</v>
      </c>
      <c r="J27" s="19">
        <v>36.211426000000003</v>
      </c>
      <c r="K27" s="19">
        <v>48.331552000000002</v>
      </c>
      <c r="L27" s="19">
        <v>49.334611491367482</v>
      </c>
      <c r="M27" s="19">
        <v>50.999338000000002</v>
      </c>
      <c r="N27" s="19">
        <v>51.569839999999999</v>
      </c>
      <c r="O27" s="19">
        <v>52.512712000000001</v>
      </c>
      <c r="P27" s="19">
        <v>52.516027000000001</v>
      </c>
      <c r="Q27" s="19">
        <v>53.095407000000002</v>
      </c>
      <c r="R27" s="19">
        <v>53.625877000000003</v>
      </c>
      <c r="S27" s="20">
        <v>55.117455999999997</v>
      </c>
      <c r="T27" s="19">
        <v>38.46</v>
      </c>
      <c r="U27" s="19">
        <v>36.200000000000003</v>
      </c>
      <c r="V27" s="19">
        <v>51.569839999999999</v>
      </c>
      <c r="W27" s="19">
        <v>53.625877000000003</v>
      </c>
      <c r="X27" s="20">
        <v>55.117455999999997</v>
      </c>
      <c r="Y27" s="14"/>
      <c r="Z27" s="14"/>
    </row>
    <row r="28" spans="2:26" s="15" customFormat="1" x14ac:dyDescent="0.2">
      <c r="B28" s="10" t="s">
        <v>40</v>
      </c>
      <c r="C28" s="11">
        <v>216</v>
      </c>
      <c r="D28" s="11">
        <v>214.18600000000001</v>
      </c>
      <c r="E28" s="11">
        <v>194.89599999999999</v>
      </c>
      <c r="F28" s="11">
        <v>204.09100000000001</v>
      </c>
      <c r="G28" s="11">
        <v>202.89429432622379</v>
      </c>
      <c r="H28" s="11">
        <v>224.82702469810826</v>
      </c>
      <c r="I28" s="11">
        <v>230.43880346060891</v>
      </c>
      <c r="J28" s="23">
        <v>228</v>
      </c>
      <c r="K28" s="23">
        <v>246.73055922595157</v>
      </c>
      <c r="L28" s="23">
        <v>244.96720138588253</v>
      </c>
      <c r="M28" s="23">
        <v>240.82887258055118</v>
      </c>
      <c r="N28" s="23">
        <v>243.70844493212834</v>
      </c>
      <c r="O28" s="23">
        <v>231.10363078869679</v>
      </c>
      <c r="P28" s="23">
        <v>238.43367358718834</v>
      </c>
      <c r="Q28" s="36">
        <v>240.9082768254051</v>
      </c>
      <c r="R28" s="36">
        <v>232.38300365026842</v>
      </c>
      <c r="S28" s="20">
        <v>232.15875153314764</v>
      </c>
      <c r="T28" s="23">
        <v>124.89798724332535</v>
      </c>
      <c r="U28" s="11" t="s">
        <v>35</v>
      </c>
      <c r="V28" s="11" t="s">
        <v>35</v>
      </c>
      <c r="W28" s="36" t="s">
        <v>35</v>
      </c>
      <c r="X28" s="12" t="s">
        <v>35</v>
      </c>
      <c r="Y28" s="14"/>
      <c r="Z28" s="14"/>
    </row>
    <row r="29" spans="2:26" s="15" customFormat="1" x14ac:dyDescent="0.2">
      <c r="B29" s="10" t="s">
        <v>36</v>
      </c>
      <c r="C29" s="11">
        <v>213</v>
      </c>
      <c r="D29" s="11">
        <v>229.684</v>
      </c>
      <c r="E29" s="11">
        <v>236</v>
      </c>
      <c r="F29" s="11">
        <v>272.62200000000001</v>
      </c>
      <c r="G29" s="11">
        <v>558.90437366063088</v>
      </c>
      <c r="H29" s="11">
        <v>658.26647807071595</v>
      </c>
      <c r="I29" s="11">
        <v>683.54273649176901</v>
      </c>
      <c r="J29" s="11">
        <v>689.26978949849342</v>
      </c>
      <c r="K29" s="11">
        <v>580.38164592593319</v>
      </c>
      <c r="L29" s="11">
        <v>565.65173846366145</v>
      </c>
      <c r="M29" s="11">
        <v>521.84086775433957</v>
      </c>
      <c r="N29" s="11">
        <v>540.12413678658231</v>
      </c>
      <c r="O29" s="11">
        <v>515.41650654129444</v>
      </c>
      <c r="P29" s="11">
        <v>520.30500833302506</v>
      </c>
      <c r="Q29" s="11">
        <v>511.52610964744576</v>
      </c>
      <c r="R29" s="11">
        <v>515.47612513764011</v>
      </c>
      <c r="S29" s="12">
        <v>538.20351546890095</v>
      </c>
      <c r="T29" s="11" t="s">
        <v>35</v>
      </c>
      <c r="U29" s="11" t="s">
        <v>35</v>
      </c>
      <c r="V29" s="11" t="s">
        <v>35</v>
      </c>
      <c r="W29" s="11" t="s">
        <v>35</v>
      </c>
      <c r="X29" s="12" t="s">
        <v>35</v>
      </c>
    </row>
    <row r="30" spans="2:26" s="15" customFormat="1" x14ac:dyDescent="0.2">
      <c r="B30" s="10" t="s">
        <v>37</v>
      </c>
      <c r="C30" s="17">
        <v>5.6556407042439749E-2</v>
      </c>
      <c r="D30" s="17">
        <v>6.43078455792465E-2</v>
      </c>
      <c r="E30" s="17">
        <v>6.8249501391029505E-2</v>
      </c>
      <c r="F30" s="17">
        <v>7.0000000000000007E-2</v>
      </c>
      <c r="G30" s="17">
        <v>3.7678066955115913E-2</v>
      </c>
      <c r="H30" s="17">
        <v>0.21600656306068611</v>
      </c>
      <c r="I30" s="17">
        <v>3.7497723086621394E-2</v>
      </c>
      <c r="J30" s="17">
        <v>5.5E-2</v>
      </c>
      <c r="K30" s="17">
        <v>5.5288471148958108E-2</v>
      </c>
      <c r="L30" s="17">
        <v>3.7497723086621394E-2</v>
      </c>
      <c r="M30" s="17">
        <v>5.967747244973793E-2</v>
      </c>
      <c r="N30" s="17">
        <v>5.9588602728199692E-2</v>
      </c>
      <c r="O30" s="17">
        <v>4.1042979038407895E-2</v>
      </c>
      <c r="P30" s="17">
        <v>6.1280731933761483E-2</v>
      </c>
      <c r="Q30" s="17">
        <v>6.1442116201168143E-2</v>
      </c>
      <c r="R30" s="17">
        <v>6.7769293330466301E-2</v>
      </c>
      <c r="S30" s="18">
        <v>4.2907789114758878E-2</v>
      </c>
      <c r="T30" s="11" t="s">
        <v>35</v>
      </c>
      <c r="U30" s="17" t="s">
        <v>35</v>
      </c>
      <c r="V30" s="17" t="s">
        <v>35</v>
      </c>
      <c r="W30" s="17" t="s">
        <v>35</v>
      </c>
      <c r="X30" s="20" t="s">
        <v>35</v>
      </c>
    </row>
    <row r="31" spans="2:26" s="15" customFormat="1" ht="12.75" thickBot="1" x14ac:dyDescent="0.25">
      <c r="B31" s="24" t="s">
        <v>38</v>
      </c>
      <c r="C31" s="25" t="s">
        <v>35</v>
      </c>
      <c r="D31" s="25" t="s">
        <v>35</v>
      </c>
      <c r="E31" s="25" t="s">
        <v>35</v>
      </c>
      <c r="F31" s="25" t="s">
        <v>35</v>
      </c>
      <c r="G31" s="26">
        <v>297.26747261862027</v>
      </c>
      <c r="H31" s="26">
        <v>297.54723641607006</v>
      </c>
      <c r="I31" s="26">
        <v>349.66674011257413</v>
      </c>
      <c r="J31" s="27">
        <v>341.17587802451493</v>
      </c>
      <c r="K31" s="26">
        <v>304.48247828111852</v>
      </c>
      <c r="L31" s="27">
        <v>291.79235776341801</v>
      </c>
      <c r="M31" s="27">
        <v>421.24697229872999</v>
      </c>
      <c r="N31" s="27">
        <v>463.71090686814023</v>
      </c>
      <c r="O31" s="27">
        <v>465.19291811380384</v>
      </c>
      <c r="P31" s="27">
        <v>508.9817070236565</v>
      </c>
      <c r="Q31" s="27">
        <v>573.08870547860886</v>
      </c>
      <c r="R31" s="27">
        <v>672.16701886243993</v>
      </c>
      <c r="S31" s="28">
        <v>820.5565728360757</v>
      </c>
      <c r="T31" s="25" t="s">
        <v>35</v>
      </c>
      <c r="U31" s="27" t="s">
        <v>35</v>
      </c>
      <c r="V31" s="27" t="s">
        <v>35</v>
      </c>
      <c r="W31" s="27" t="s">
        <v>35</v>
      </c>
      <c r="X31" s="29" t="s">
        <v>35</v>
      </c>
    </row>
    <row r="32" spans="2:26" s="15" customFormat="1" ht="12.75" thickTop="1" x14ac:dyDescent="0.2">
      <c r="B32" s="37" t="s">
        <v>41</v>
      </c>
      <c r="C32" s="2"/>
      <c r="D32" s="2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2"/>
      <c r="S32" s="2"/>
      <c r="T32" s="2"/>
      <c r="U32" s="38"/>
      <c r="V32" s="38"/>
      <c r="W32" s="2"/>
      <c r="X32" s="2"/>
    </row>
    <row r="33" spans="2:26" s="15" customFormat="1" x14ac:dyDescent="0.2">
      <c r="B33" s="39"/>
      <c r="C33" s="2"/>
      <c r="D33" s="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2"/>
      <c r="S33" s="2"/>
      <c r="T33" s="2"/>
      <c r="U33" s="38"/>
      <c r="V33" s="38"/>
      <c r="W33" s="2"/>
      <c r="X33" s="2"/>
    </row>
    <row r="34" spans="2:26" s="15" customFormat="1" x14ac:dyDescent="0.2">
      <c r="B34" s="40" t="s">
        <v>42</v>
      </c>
      <c r="C34" s="2"/>
      <c r="D34" s="2"/>
      <c r="E34" s="38"/>
      <c r="F34" s="38"/>
      <c r="G34" s="38"/>
      <c r="H34" s="38"/>
      <c r="I34" s="38"/>
      <c r="J34" s="38"/>
      <c r="M34" s="38"/>
      <c r="N34" s="38"/>
      <c r="O34" s="38"/>
      <c r="P34" s="38"/>
      <c r="Q34" s="38"/>
      <c r="R34" s="2"/>
      <c r="S34" s="2"/>
      <c r="T34" s="2"/>
      <c r="U34" s="38"/>
      <c r="V34" s="38"/>
      <c r="W34" s="2"/>
      <c r="X34" s="2"/>
      <c r="Z34" s="11"/>
    </row>
    <row r="35" spans="2:26" s="15" customFormat="1" ht="12.75" thickBot="1" x14ac:dyDescent="0.25">
      <c r="B35" s="4" t="s">
        <v>2</v>
      </c>
      <c r="C35" s="2"/>
      <c r="D35" s="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"/>
      <c r="S35" s="2"/>
      <c r="T35" s="2"/>
      <c r="U35" s="38"/>
      <c r="V35" s="38"/>
      <c r="W35" s="2"/>
      <c r="X35" s="2"/>
    </row>
    <row r="36" spans="2:26" s="15" customFormat="1" ht="13.5" thickTop="1" thickBot="1" x14ac:dyDescent="0.25">
      <c r="B36" s="6" t="s">
        <v>3</v>
      </c>
      <c r="C36" s="7" t="s">
        <v>4</v>
      </c>
      <c r="D36" s="7" t="s">
        <v>5</v>
      </c>
      <c r="E36" s="7" t="s">
        <v>6</v>
      </c>
      <c r="F36" s="7" t="s">
        <v>7</v>
      </c>
      <c r="G36" s="7" t="s">
        <v>8</v>
      </c>
      <c r="H36" s="7" t="s">
        <v>9</v>
      </c>
      <c r="I36" s="7" t="s">
        <v>10</v>
      </c>
      <c r="J36" s="7" t="s">
        <v>11</v>
      </c>
      <c r="K36" s="7" t="s">
        <v>12</v>
      </c>
      <c r="L36" s="7" t="s">
        <v>13</v>
      </c>
      <c r="M36" s="7" t="s">
        <v>21</v>
      </c>
      <c r="N36" s="8" t="s">
        <v>22</v>
      </c>
      <c r="R36" s="11"/>
      <c r="S36" s="11"/>
      <c r="T36" s="14"/>
      <c r="U36" s="11"/>
      <c r="V36" s="11"/>
      <c r="W36" s="11"/>
      <c r="X36" s="11"/>
      <c r="Y36" s="11"/>
    </row>
    <row r="37" spans="2:26" s="15" customFormat="1" x14ac:dyDescent="0.2">
      <c r="B37" s="10" t="s">
        <v>26</v>
      </c>
      <c r="C37" s="11">
        <v>251</v>
      </c>
      <c r="D37" s="11">
        <v>267.52100000000002</v>
      </c>
      <c r="E37" s="11">
        <v>241.108</v>
      </c>
      <c r="F37" s="11">
        <v>250.739</v>
      </c>
      <c r="G37" s="11">
        <v>249.150323740663</v>
      </c>
      <c r="H37" s="11">
        <v>257.220317737855</v>
      </c>
      <c r="I37" s="11">
        <v>251.58904999086897</v>
      </c>
      <c r="J37" s="11">
        <v>255.77831242999994</v>
      </c>
      <c r="K37" s="11">
        <v>272.70731265999996</v>
      </c>
      <c r="L37" s="11">
        <v>284.92615472000011</v>
      </c>
      <c r="M37" s="13">
        <v>1010.3679999999999</v>
      </c>
      <c r="N37" s="12">
        <v>1014</v>
      </c>
      <c r="R37" s="11"/>
      <c r="S37" s="11"/>
      <c r="U37" s="11"/>
      <c r="V37" s="11"/>
      <c r="W37" s="11"/>
      <c r="X37" s="11"/>
      <c r="Y37" s="38"/>
    </row>
    <row r="38" spans="2:26" s="15" customFormat="1" x14ac:dyDescent="0.2">
      <c r="B38" s="16" t="s">
        <v>27</v>
      </c>
      <c r="C38" s="11">
        <v>241</v>
      </c>
      <c r="D38" s="11">
        <v>256.49200000000002</v>
      </c>
      <c r="E38" s="11">
        <v>230.05600000000001</v>
      </c>
      <c r="F38" s="11">
        <v>238.727</v>
      </c>
      <c r="G38" s="11">
        <v>236.30772610302</v>
      </c>
      <c r="H38" s="11">
        <v>244.31245278754801</v>
      </c>
      <c r="I38" s="11">
        <v>237.85089193376101</v>
      </c>
      <c r="J38" s="11">
        <v>241.46043095999991</v>
      </c>
      <c r="K38" s="11">
        <v>257.31577920000001</v>
      </c>
      <c r="L38" s="11">
        <v>268.79976370000003</v>
      </c>
      <c r="M38" s="11">
        <v>966.27499999999998</v>
      </c>
      <c r="N38" s="12">
        <v>960</v>
      </c>
      <c r="R38" s="11"/>
      <c r="S38" s="11"/>
      <c r="U38" s="11"/>
      <c r="V38" s="11"/>
      <c r="W38" s="11"/>
      <c r="X38" s="11"/>
      <c r="Y38" s="38"/>
    </row>
    <row r="39" spans="2:26" s="15" customFormat="1" x14ac:dyDescent="0.2">
      <c r="B39" s="10" t="s">
        <v>28</v>
      </c>
      <c r="C39" s="11">
        <v>99</v>
      </c>
      <c r="D39" s="11">
        <v>103.991</v>
      </c>
      <c r="E39" s="11">
        <v>84.174000000000007</v>
      </c>
      <c r="F39" s="11">
        <v>98.951999999999998</v>
      </c>
      <c r="G39" s="11">
        <v>95.890797281070306</v>
      </c>
      <c r="H39" s="11">
        <v>106.32224212615199</v>
      </c>
      <c r="I39" s="11">
        <v>103.21057585583999</v>
      </c>
      <c r="J39" s="11">
        <v>103.62614689999994</v>
      </c>
      <c r="K39" s="11">
        <v>116.15730223</v>
      </c>
      <c r="L39" s="11">
        <v>114.64480518000001</v>
      </c>
      <c r="M39" s="11">
        <v>386.11699999999996</v>
      </c>
      <c r="N39" s="12">
        <v>409</v>
      </c>
      <c r="R39" s="11"/>
      <c r="S39" s="11"/>
      <c r="U39" s="11"/>
      <c r="V39" s="11"/>
      <c r="W39" s="11"/>
      <c r="X39" s="11"/>
      <c r="Y39" s="38"/>
    </row>
    <row r="40" spans="2:26" s="15" customFormat="1" x14ac:dyDescent="0.2">
      <c r="B40" s="10" t="s">
        <v>29</v>
      </c>
      <c r="C40" s="17">
        <v>0.39492195249311401</v>
      </c>
      <c r="D40" s="17">
        <v>0.38871943563645772</v>
      </c>
      <c r="E40" s="17">
        <v>0.34911507765073913</v>
      </c>
      <c r="F40" s="17">
        <v>0.39464143990364481</v>
      </c>
      <c r="G40" s="17">
        <v>0.38490876639666083</v>
      </c>
      <c r="H40" s="17">
        <v>0.41336879982218278</v>
      </c>
      <c r="I40" s="17">
        <v>0.41026063483423753</v>
      </c>
      <c r="J40" s="17">
        <v>0.40514047463801212</v>
      </c>
      <c r="K40" s="17">
        <v>0.42594128150432126</v>
      </c>
      <c r="L40" s="17">
        <v>0.40236673004857221</v>
      </c>
      <c r="M40" s="17">
        <v>0.38215481883828467</v>
      </c>
      <c r="N40" s="18">
        <v>0.40400000000000003</v>
      </c>
      <c r="R40" s="17"/>
      <c r="S40" s="17"/>
      <c r="U40" s="17"/>
      <c r="V40" s="17"/>
      <c r="W40" s="17"/>
      <c r="X40" s="17"/>
      <c r="Y40" s="38"/>
    </row>
    <row r="41" spans="2:26" s="15" customFormat="1" x14ac:dyDescent="0.2">
      <c r="B41" s="10" t="s">
        <v>30</v>
      </c>
      <c r="C41" s="11">
        <v>55</v>
      </c>
      <c r="D41" s="11">
        <v>409.87099999999998</v>
      </c>
      <c r="E41" s="11">
        <v>97.129000000000005</v>
      </c>
      <c r="F41" s="11">
        <v>89.225999999999999</v>
      </c>
      <c r="G41" s="11">
        <v>25.590022003552896</v>
      </c>
      <c r="H41" s="11">
        <v>79.125355847298565</v>
      </c>
      <c r="I41" s="11">
        <v>64.70155215085822</v>
      </c>
      <c r="J41" s="11">
        <v>68.345538415038433</v>
      </c>
      <c r="K41" s="11">
        <v>12.253048932344463</v>
      </c>
      <c r="L41" s="11">
        <v>34.173690290879073</v>
      </c>
      <c r="M41" s="11">
        <v>651.226</v>
      </c>
      <c r="N41" s="12">
        <v>238</v>
      </c>
      <c r="R41" s="11"/>
      <c r="S41" s="11"/>
      <c r="U41" s="11"/>
      <c r="V41" s="11"/>
      <c r="W41" s="11"/>
      <c r="X41" s="11"/>
      <c r="Y41" s="38"/>
    </row>
    <row r="42" spans="2:26" s="15" customFormat="1" x14ac:dyDescent="0.2">
      <c r="B42" s="10" t="s">
        <v>31</v>
      </c>
      <c r="C42" s="11">
        <v>55</v>
      </c>
      <c r="D42" s="11">
        <v>109.87099999999998</v>
      </c>
      <c r="E42" s="11">
        <v>97.129000000000005</v>
      </c>
      <c r="F42" s="11">
        <v>89.225999999999999</v>
      </c>
      <c r="G42" s="11">
        <v>25.590022003552896</v>
      </c>
      <c r="H42" s="11">
        <v>79.125355847298565</v>
      </c>
      <c r="I42" s="11">
        <v>64.70155215085822</v>
      </c>
      <c r="J42" s="11">
        <v>68.345538415038433</v>
      </c>
      <c r="K42" s="11">
        <v>12.253048932344461</v>
      </c>
      <c r="L42" s="11">
        <v>34.173690290879073</v>
      </c>
      <c r="M42" s="11">
        <v>351.226</v>
      </c>
      <c r="N42" s="12">
        <v>238</v>
      </c>
      <c r="R42" s="11"/>
      <c r="S42" s="11"/>
      <c r="U42" s="11"/>
      <c r="V42" s="11"/>
      <c r="W42" s="11"/>
      <c r="X42" s="11"/>
      <c r="Y42" s="38"/>
    </row>
    <row r="43" spans="2:26" s="15" customFormat="1" x14ac:dyDescent="0.2">
      <c r="B43" s="10" t="s">
        <v>32</v>
      </c>
      <c r="C43" s="19">
        <v>9.8000000000000007</v>
      </c>
      <c r="D43" s="19">
        <v>12.167999999999999</v>
      </c>
      <c r="E43" s="19">
        <v>12.455</v>
      </c>
      <c r="F43" s="19">
        <v>14.236000000000001</v>
      </c>
      <c r="G43" s="19">
        <v>18.704180042112601</v>
      </c>
      <c r="H43" s="19">
        <v>20.554974816817701</v>
      </c>
      <c r="I43" s="19">
        <v>21.5977045205263</v>
      </c>
      <c r="J43" s="19">
        <v>24.769593049999983</v>
      </c>
      <c r="K43" s="19">
        <v>32.657001020000003</v>
      </c>
      <c r="L43" s="19">
        <v>31.022808040000015</v>
      </c>
      <c r="M43" s="19">
        <v>48.659000000000006</v>
      </c>
      <c r="N43" s="20">
        <v>85.6</v>
      </c>
      <c r="Y43" s="38"/>
    </row>
    <row r="44" spans="2:26" s="15" customFormat="1" x14ac:dyDescent="0.2">
      <c r="B44" s="10" t="s">
        <v>33</v>
      </c>
      <c r="C44" s="19">
        <v>38.155000000000001</v>
      </c>
      <c r="D44" s="19">
        <v>38.768000000000001</v>
      </c>
      <c r="E44" s="19">
        <v>38.700000000000003</v>
      </c>
      <c r="F44" s="19">
        <v>38.46</v>
      </c>
      <c r="G44" s="19">
        <v>38.184048714285716</v>
      </c>
      <c r="H44" s="19">
        <v>33.423133999999997</v>
      </c>
      <c r="I44" s="19">
        <v>35.156550000000003</v>
      </c>
      <c r="J44" s="19">
        <v>36.211426000000003</v>
      </c>
      <c r="K44" s="19">
        <v>38.117902000000001</v>
      </c>
      <c r="L44" s="19">
        <v>39.118521491367481</v>
      </c>
      <c r="M44" s="19">
        <v>38.46</v>
      </c>
      <c r="N44" s="20">
        <v>36.200000000000003</v>
      </c>
      <c r="Y44" s="38"/>
    </row>
    <row r="45" spans="2:26" s="15" customFormat="1" x14ac:dyDescent="0.2">
      <c r="B45" s="10" t="s">
        <v>34</v>
      </c>
      <c r="C45" s="19">
        <v>2</v>
      </c>
      <c r="D45" s="19">
        <v>2.1789999999999998</v>
      </c>
      <c r="E45" s="19">
        <v>1.94</v>
      </c>
      <c r="F45" s="19">
        <v>2.0030000000000001</v>
      </c>
      <c r="G45" s="19">
        <v>2.0009000352372688</v>
      </c>
      <c r="H45" s="19">
        <v>2.2077564401714773</v>
      </c>
      <c r="I45" s="19">
        <v>2.2396819132811023</v>
      </c>
      <c r="J45" s="19">
        <v>2.2000000000000002</v>
      </c>
      <c r="K45" s="19">
        <v>2.2298009890972423</v>
      </c>
      <c r="L45" s="19">
        <v>2.2303454490301049</v>
      </c>
      <c r="M45" s="19" t="s">
        <v>35</v>
      </c>
      <c r="N45" s="20" t="s">
        <v>35</v>
      </c>
      <c r="Y45" s="38"/>
    </row>
    <row r="46" spans="2:26" s="15" customFormat="1" x14ac:dyDescent="0.2">
      <c r="B46" s="10" t="s">
        <v>36</v>
      </c>
      <c r="C46" s="11">
        <v>213</v>
      </c>
      <c r="D46" s="11">
        <v>230</v>
      </c>
      <c r="E46" s="11">
        <v>236</v>
      </c>
      <c r="F46" s="11">
        <v>272.62200000000001</v>
      </c>
      <c r="G46" s="11">
        <v>558.90437366063088</v>
      </c>
      <c r="H46" s="11">
        <v>658.26647807071595</v>
      </c>
      <c r="I46" s="11">
        <v>683.54273649176901</v>
      </c>
      <c r="J46" s="11">
        <v>689.26978949849342</v>
      </c>
      <c r="K46" s="11">
        <v>692.01384305234171</v>
      </c>
      <c r="L46" s="11">
        <v>677</v>
      </c>
      <c r="M46" s="11" t="s">
        <v>35</v>
      </c>
      <c r="N46" s="12" t="s">
        <v>35</v>
      </c>
      <c r="Y46" s="38"/>
    </row>
    <row r="47" spans="2:26" s="15" customFormat="1" x14ac:dyDescent="0.2">
      <c r="B47" s="10" t="s">
        <v>37</v>
      </c>
      <c r="C47" s="17">
        <v>5.6556407042439749E-2</v>
      </c>
      <c r="D47" s="17">
        <v>6.43078455792465E-2</v>
      </c>
      <c r="E47" s="17">
        <v>6.8249501391029505E-2</v>
      </c>
      <c r="F47" s="17">
        <v>7.0000000000000007E-2</v>
      </c>
      <c r="G47" s="17">
        <v>3.7678066955115913E-2</v>
      </c>
      <c r="H47" s="17">
        <v>0.21600656306068611</v>
      </c>
      <c r="I47" s="17">
        <v>3.7497723086621394E-2</v>
      </c>
      <c r="J47" s="17">
        <v>5.5E-2</v>
      </c>
      <c r="K47" s="17">
        <v>4.0233351766613579E-2</v>
      </c>
      <c r="L47" s="17">
        <v>4.9658144694959716E-2</v>
      </c>
      <c r="M47" s="17" t="s">
        <v>35</v>
      </c>
      <c r="N47" s="18" t="s">
        <v>35</v>
      </c>
      <c r="Y47" s="38"/>
    </row>
    <row r="48" spans="2:26" s="15" customFormat="1" ht="12.75" thickBot="1" x14ac:dyDescent="0.25">
      <c r="B48" s="24" t="s">
        <v>38</v>
      </c>
      <c r="C48" s="25" t="s">
        <v>35</v>
      </c>
      <c r="D48" s="25" t="s">
        <v>35</v>
      </c>
      <c r="E48" s="25" t="s">
        <v>35</v>
      </c>
      <c r="F48" s="25" t="s">
        <v>35</v>
      </c>
      <c r="G48" s="26">
        <v>297.26747261862027</v>
      </c>
      <c r="H48" s="26">
        <v>297.54723641607006</v>
      </c>
      <c r="I48" s="26">
        <v>349.66674011257413</v>
      </c>
      <c r="J48" s="27">
        <v>341.17587802451493</v>
      </c>
      <c r="K48" s="27">
        <v>296.52398270127952</v>
      </c>
      <c r="L48" s="27">
        <v>291.79235776341841</v>
      </c>
      <c r="M48" s="27" t="s">
        <v>35</v>
      </c>
      <c r="N48" s="27" t="s">
        <v>35</v>
      </c>
      <c r="O48" s="41"/>
      <c r="P48" s="41"/>
      <c r="Q48" s="41"/>
      <c r="R48" s="17"/>
      <c r="S48" s="17"/>
      <c r="T48" s="17"/>
      <c r="U48" s="41"/>
      <c r="V48" s="41"/>
      <c r="W48" s="17"/>
      <c r="X48" s="17"/>
    </row>
    <row r="49" spans="2:25" s="15" customFormat="1" ht="12.75" thickTop="1" x14ac:dyDescent="0.2">
      <c r="B49" s="39"/>
      <c r="C49" s="2"/>
      <c r="D49" s="2"/>
      <c r="E49" s="38"/>
      <c r="F49" s="38"/>
      <c r="G49" s="38"/>
      <c r="H49" s="38"/>
      <c r="I49" s="38"/>
      <c r="J49" s="38"/>
      <c r="K49" s="31"/>
      <c r="L49" s="31"/>
      <c r="M49" s="2"/>
      <c r="N49" s="42"/>
      <c r="Y49" s="38"/>
    </row>
    <row r="50" spans="2:25" s="15" customFormat="1" ht="12.75" thickBot="1" x14ac:dyDescent="0.25">
      <c r="B50" s="4" t="s">
        <v>39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3"/>
      <c r="Y50" s="38"/>
    </row>
    <row r="51" spans="2:25" s="15" customFormat="1" ht="13.5" thickTop="1" thickBot="1" x14ac:dyDescent="0.25">
      <c r="B51" s="6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 t="s">
        <v>21</v>
      </c>
      <c r="N51" s="8" t="s">
        <v>22</v>
      </c>
      <c r="Y51" s="38"/>
    </row>
    <row r="52" spans="2:25" s="15" customFormat="1" x14ac:dyDescent="0.2">
      <c r="B52" s="10" t="s">
        <v>26</v>
      </c>
      <c r="C52" s="19">
        <v>26</v>
      </c>
      <c r="D52" s="19">
        <v>26.297999999999998</v>
      </c>
      <c r="E52" s="19">
        <v>24.22</v>
      </c>
      <c r="F52" s="19">
        <v>25.545999999999999</v>
      </c>
      <c r="G52" s="19">
        <v>25.26450826708</v>
      </c>
      <c r="H52" s="19">
        <v>26.19400902293</v>
      </c>
      <c r="I52" s="19">
        <v>25.885532444029998</v>
      </c>
      <c r="J52" s="19">
        <v>26.836866334250001</v>
      </c>
      <c r="K52" s="19">
        <v>28.564272036549998</v>
      </c>
      <c r="L52" s="19">
        <v>29.824770437110001</v>
      </c>
      <c r="M52" s="35">
        <v>102.06399999999999</v>
      </c>
      <c r="N52" s="20">
        <v>104.2</v>
      </c>
      <c r="Y52" s="38"/>
    </row>
    <row r="53" spans="2:25" s="15" customFormat="1" x14ac:dyDescent="0.2">
      <c r="B53" s="16" t="s">
        <v>27</v>
      </c>
      <c r="C53" s="19">
        <v>24.9</v>
      </c>
      <c r="D53" s="19">
        <v>25.213999999999999</v>
      </c>
      <c r="E53" s="19">
        <v>23.11</v>
      </c>
      <c r="F53" s="19">
        <v>24.321999999999999</v>
      </c>
      <c r="G53" s="19">
        <v>23.96211498329</v>
      </c>
      <c r="H53" s="19">
        <v>24.87955380707</v>
      </c>
      <c r="I53" s="19">
        <v>24.472350232949999</v>
      </c>
      <c r="J53" s="19">
        <v>25.33462055911</v>
      </c>
      <c r="K53" s="19">
        <v>26.952101219399999</v>
      </c>
      <c r="L53" s="19">
        <v>28.136767353260002</v>
      </c>
      <c r="M53" s="19">
        <v>97.6</v>
      </c>
      <c r="N53" s="20">
        <v>98.6</v>
      </c>
      <c r="Y53" s="38"/>
    </row>
    <row r="54" spans="2:25" s="15" customFormat="1" x14ac:dyDescent="0.2">
      <c r="B54" s="10" t="s">
        <v>28</v>
      </c>
      <c r="C54" s="19">
        <v>10</v>
      </c>
      <c r="D54" s="19">
        <v>10.225</v>
      </c>
      <c r="E54" s="19">
        <v>8.4529999999999994</v>
      </c>
      <c r="F54" s="19">
        <v>10.086</v>
      </c>
      <c r="G54" s="19">
        <v>9.7245307107000016</v>
      </c>
      <c r="H54" s="19">
        <v>10.82778607234</v>
      </c>
      <c r="I54" s="19">
        <v>10.61981497351</v>
      </c>
      <c r="J54" s="19">
        <v>10.87207404214</v>
      </c>
      <c r="K54" s="19">
        <v>12.166466473859998</v>
      </c>
      <c r="L54" s="19">
        <v>12.000336658549999</v>
      </c>
      <c r="M54" s="19">
        <v>39</v>
      </c>
      <c r="N54" s="20">
        <v>42</v>
      </c>
      <c r="Y54" s="38"/>
    </row>
    <row r="55" spans="2:25" s="15" customFormat="1" x14ac:dyDescent="0.2">
      <c r="B55" s="10" t="s">
        <v>29</v>
      </c>
      <c r="C55" s="17">
        <v>0.39466162247123099</v>
      </c>
      <c r="D55" s="17">
        <v>0.38879658343129109</v>
      </c>
      <c r="E55" s="17">
        <v>0.34900578135323218</v>
      </c>
      <c r="F55" s="17">
        <v>0.39481719251546232</v>
      </c>
      <c r="G55" s="17">
        <v>0.38490876639666083</v>
      </c>
      <c r="H55" s="17">
        <v>0.41336879982218278</v>
      </c>
      <c r="I55" s="17">
        <v>0.41026063483423753</v>
      </c>
      <c r="J55" s="17">
        <v>0.40511712160166546</v>
      </c>
      <c r="K55" s="17">
        <v>0.42593301374150716</v>
      </c>
      <c r="L55" s="17">
        <v>0.40236140907956047</v>
      </c>
      <c r="M55" s="17">
        <v>0.38215481883828467</v>
      </c>
      <c r="N55" s="18">
        <v>0.40400000000000003</v>
      </c>
      <c r="Y55" s="38"/>
    </row>
    <row r="56" spans="2:25" s="15" customFormat="1" x14ac:dyDescent="0.2">
      <c r="B56" s="10" t="s">
        <v>30</v>
      </c>
      <c r="C56" s="17" t="s">
        <v>35</v>
      </c>
      <c r="D56" s="17" t="s">
        <v>35</v>
      </c>
      <c r="E56" s="17" t="s">
        <v>35</v>
      </c>
      <c r="F56" s="17" t="s">
        <v>35</v>
      </c>
      <c r="G56" s="19">
        <v>2.5963242470000001</v>
      </c>
      <c r="H56" s="19">
        <v>8.0599690390000003</v>
      </c>
      <c r="I56" s="19">
        <v>6.6661969145556972</v>
      </c>
      <c r="J56" s="19">
        <v>7.1675958018758719</v>
      </c>
      <c r="K56" s="19">
        <v>1.2831247321884323</v>
      </c>
      <c r="L56" s="19">
        <v>3.5766461594738987</v>
      </c>
      <c r="M56" s="17" t="s">
        <v>35</v>
      </c>
      <c r="N56" s="20">
        <v>24.5</v>
      </c>
      <c r="Y56" s="38"/>
    </row>
    <row r="57" spans="2:25" s="15" customFormat="1" x14ac:dyDescent="0.2">
      <c r="B57" s="10" t="s">
        <v>31</v>
      </c>
      <c r="C57" s="17" t="s">
        <v>35</v>
      </c>
      <c r="D57" s="17" t="s">
        <v>35</v>
      </c>
      <c r="E57" s="17" t="s">
        <v>35</v>
      </c>
      <c r="F57" s="17" t="s">
        <v>35</v>
      </c>
      <c r="G57" s="19">
        <v>2.5963242470000001</v>
      </c>
      <c r="H57" s="19">
        <v>8.0599690390000003</v>
      </c>
      <c r="I57" s="19">
        <v>6.6661969145556972</v>
      </c>
      <c r="J57" s="19">
        <v>7.1675958018758719</v>
      </c>
      <c r="K57" s="19">
        <v>1.2831247321884323</v>
      </c>
      <c r="L57" s="19">
        <v>3.5766461594738987</v>
      </c>
      <c r="M57" s="17" t="s">
        <v>35</v>
      </c>
      <c r="N57" s="20">
        <v>24.5</v>
      </c>
      <c r="Y57" s="38"/>
    </row>
    <row r="58" spans="2:25" s="15" customFormat="1" x14ac:dyDescent="0.2">
      <c r="B58" s="10" t="s">
        <v>32</v>
      </c>
      <c r="C58" s="19">
        <v>1</v>
      </c>
      <c r="D58" s="19">
        <v>1.196</v>
      </c>
      <c r="E58" s="19">
        <v>1.2509999999999999</v>
      </c>
      <c r="F58" s="19">
        <v>1.4490000000000001</v>
      </c>
      <c r="G58" s="19">
        <v>1.8970769199999999</v>
      </c>
      <c r="H58" s="19">
        <v>2.0932266140000002</v>
      </c>
      <c r="I58" s="19">
        <v>2.2227246279999999</v>
      </c>
      <c r="J58" s="19">
        <v>2.5988535779999999</v>
      </c>
      <c r="K58" s="19">
        <v>3.420546833</v>
      </c>
      <c r="L58" s="19">
        <v>3.2472748669999998</v>
      </c>
      <c r="M58" s="19">
        <v>4.8959999999999999</v>
      </c>
      <c r="N58" s="20">
        <v>8.8000000000000007</v>
      </c>
      <c r="Y58" s="38"/>
    </row>
    <row r="59" spans="2:25" s="15" customFormat="1" x14ac:dyDescent="0.2">
      <c r="B59" s="10" t="s">
        <v>33</v>
      </c>
      <c r="C59" s="19">
        <v>38.155000000000001</v>
      </c>
      <c r="D59" s="19">
        <v>38.768000000000001</v>
      </c>
      <c r="E59" s="19">
        <v>38.700000000000003</v>
      </c>
      <c r="F59" s="19">
        <v>38.46</v>
      </c>
      <c r="G59" s="19">
        <v>38.184048714285716</v>
      </c>
      <c r="H59" s="19">
        <v>33.423133999999997</v>
      </c>
      <c r="I59" s="19">
        <v>35.156550000000003</v>
      </c>
      <c r="J59" s="19">
        <v>36.211426000000003</v>
      </c>
      <c r="K59" s="19">
        <v>38.117902000000001</v>
      </c>
      <c r="L59" s="19">
        <v>39.118521491367481</v>
      </c>
      <c r="M59" s="19">
        <v>38.46</v>
      </c>
      <c r="N59" s="20">
        <v>36.200000000000003</v>
      </c>
      <c r="Y59" s="38"/>
    </row>
    <row r="60" spans="2:25" s="15" customFormat="1" x14ac:dyDescent="0.2">
      <c r="B60" s="10" t="s">
        <v>40</v>
      </c>
      <c r="C60" s="11">
        <v>216</v>
      </c>
      <c r="D60" s="11">
        <v>214.18600000000001</v>
      </c>
      <c r="E60" s="11">
        <v>194.89599999999999</v>
      </c>
      <c r="F60" s="11">
        <v>204.09100000000001</v>
      </c>
      <c r="G60" s="11">
        <v>202.89429432622379</v>
      </c>
      <c r="H60" s="11">
        <v>224.82702469810826</v>
      </c>
      <c r="I60" s="11">
        <v>230.43880346060891</v>
      </c>
      <c r="J60" s="11">
        <v>228</v>
      </c>
      <c r="K60" s="11">
        <v>233.55274046515439</v>
      </c>
      <c r="L60" s="11">
        <v>233</v>
      </c>
      <c r="M60" s="11">
        <v>124.89798724332535</v>
      </c>
      <c r="N60" s="12" t="s">
        <v>35</v>
      </c>
      <c r="Y60" s="38"/>
    </row>
    <row r="61" spans="2:25" s="15" customFormat="1" x14ac:dyDescent="0.2">
      <c r="B61" s="10" t="s">
        <v>36</v>
      </c>
      <c r="C61" s="11">
        <v>213</v>
      </c>
      <c r="D61" s="11">
        <v>229.684</v>
      </c>
      <c r="E61" s="11">
        <v>236</v>
      </c>
      <c r="F61" s="11">
        <v>272.62200000000001</v>
      </c>
      <c r="G61" s="11">
        <v>558.90437366063088</v>
      </c>
      <c r="H61" s="11">
        <v>658.26647807071595</v>
      </c>
      <c r="I61" s="11">
        <v>683.54273649176901</v>
      </c>
      <c r="J61" s="11">
        <v>689.26978949849342</v>
      </c>
      <c r="K61" s="11">
        <v>692.01384305234171</v>
      </c>
      <c r="L61" s="11">
        <v>677</v>
      </c>
      <c r="M61" s="11" t="s">
        <v>35</v>
      </c>
      <c r="N61" s="12" t="s">
        <v>35</v>
      </c>
      <c r="Y61" s="38"/>
    </row>
    <row r="62" spans="2:25" s="15" customFormat="1" x14ac:dyDescent="0.2">
      <c r="B62" s="10" t="s">
        <v>37</v>
      </c>
      <c r="C62" s="17">
        <v>5.6556407042439749E-2</v>
      </c>
      <c r="D62" s="17">
        <v>6.43078455792465E-2</v>
      </c>
      <c r="E62" s="17">
        <v>6.8249501391029505E-2</v>
      </c>
      <c r="F62" s="17">
        <v>7.0000000000000007E-2</v>
      </c>
      <c r="G62" s="17">
        <v>3.7678066955115913E-2</v>
      </c>
      <c r="H62" s="17">
        <v>0.21600656306068611</v>
      </c>
      <c r="I62" s="17">
        <v>3.7497723086621394E-2</v>
      </c>
      <c r="J62" s="17">
        <v>5.5E-2</v>
      </c>
      <c r="K62" s="44">
        <v>4.0233351766613579E-2</v>
      </c>
      <c r="L62" s="44">
        <v>4.9658144694959716E-2</v>
      </c>
      <c r="M62" s="11" t="s">
        <v>35</v>
      </c>
      <c r="N62" s="18" t="s">
        <v>35</v>
      </c>
      <c r="Y62" s="38"/>
    </row>
    <row r="63" spans="2:25" s="15" customFormat="1" ht="12.75" thickBot="1" x14ac:dyDescent="0.25">
      <c r="B63" s="24" t="s">
        <v>38</v>
      </c>
      <c r="C63" s="25" t="s">
        <v>35</v>
      </c>
      <c r="D63" s="25" t="s">
        <v>35</v>
      </c>
      <c r="E63" s="25" t="s">
        <v>35</v>
      </c>
      <c r="F63" s="25" t="s">
        <v>35</v>
      </c>
      <c r="G63" s="26">
        <v>297.26747261862027</v>
      </c>
      <c r="H63" s="26">
        <v>297.54723641607006</v>
      </c>
      <c r="I63" s="26">
        <v>349.66674011257413</v>
      </c>
      <c r="J63" s="26">
        <v>341.17587802451493</v>
      </c>
      <c r="K63" s="26">
        <v>296.52398270127952</v>
      </c>
      <c r="L63" s="26">
        <v>291.79235776341841</v>
      </c>
      <c r="M63" s="25" t="s">
        <v>35</v>
      </c>
      <c r="N63" s="28" t="s">
        <v>35</v>
      </c>
      <c r="Y63" s="38"/>
    </row>
    <row r="64" spans="2:25" s="15" customFormat="1" ht="12.75" thickTop="1" x14ac:dyDescent="0.2">
      <c r="B64" s="37" t="s">
        <v>41</v>
      </c>
      <c r="C64" s="2"/>
      <c r="D64" s="2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2"/>
      <c r="S64" s="2"/>
      <c r="T64" s="2"/>
      <c r="U64" s="38"/>
      <c r="V64" s="38"/>
      <c r="W64" s="2"/>
      <c r="X64" s="2"/>
    </row>
    <row r="65" spans="2:26" s="15" customFormat="1" x14ac:dyDescent="0.2">
      <c r="B65" s="39"/>
      <c r="C65" s="2"/>
      <c r="D65" s="2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2"/>
      <c r="S65" s="2"/>
      <c r="T65" s="2"/>
      <c r="U65" s="38"/>
      <c r="V65" s="38"/>
      <c r="W65" s="2"/>
      <c r="X65" s="2"/>
    </row>
    <row r="66" spans="2:26" s="2" customFormat="1" x14ac:dyDescent="0.2">
      <c r="Z66" s="11"/>
    </row>
    <row r="67" spans="2:26" s="2" customFormat="1" x14ac:dyDescent="0.2"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T67" s="47"/>
      <c r="U67" s="46"/>
      <c r="V67" s="46"/>
      <c r="Z67" s="15"/>
    </row>
    <row r="68" spans="2:26" s="2" customFormat="1" x14ac:dyDescent="0.2">
      <c r="D68" s="48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T68" s="47"/>
      <c r="U68" s="47"/>
      <c r="V68" s="47"/>
    </row>
    <row r="69" spans="2:26" s="2" customFormat="1" x14ac:dyDescent="0.2"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T69" s="49"/>
      <c r="U69" s="49"/>
      <c r="V69" s="49"/>
    </row>
    <row r="70" spans="2:26" s="2" customFormat="1" x14ac:dyDescent="0.2"/>
    <row r="71" spans="2:26" s="2" customFormat="1" x14ac:dyDescent="0.2">
      <c r="B71" s="48"/>
      <c r="C71" s="48"/>
      <c r="D71" s="48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48"/>
      <c r="S71" s="48"/>
      <c r="T71" s="48"/>
      <c r="U71" s="50"/>
      <c r="V71" s="50"/>
      <c r="W71" s="48"/>
      <c r="X71" s="48"/>
    </row>
    <row r="72" spans="2:26" x14ac:dyDescent="0.2"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U72" s="49"/>
      <c r="V72" s="49"/>
    </row>
  </sheetData>
  <hyperlinks>
    <hyperlink ref="B2" location="Index!A1" display="index page" xr:uid="{6E4F52EF-E304-42C2-8873-DC7DD935F13C}"/>
  </hyperlinks>
  <pageMargins left="0.7" right="0.7" top="0.75" bottom="0.75" header="0.3" footer="0.3"/>
  <pageSetup paperSize="9"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4E05C-C9CC-4C17-BC80-8E30559C91C6}">
  <dimension ref="B1:X15"/>
  <sheetViews>
    <sheetView tabSelected="1" workbookViewId="0">
      <selection activeCell="W19" sqref="W19"/>
    </sheetView>
  </sheetViews>
  <sheetFormatPr defaultColWidth="9.140625" defaultRowHeight="15" x14ac:dyDescent="0.25"/>
  <cols>
    <col min="1" max="1" width="0.85546875" style="97" customWidth="1"/>
    <col min="2" max="2" width="35.85546875" style="97" customWidth="1"/>
    <col min="3" max="3" width="9.140625" style="97" hidden="1" customWidth="1" collapsed="1"/>
    <col min="4" max="6" width="9.140625" style="97" hidden="1" customWidth="1"/>
    <col min="7" max="12" width="9.140625" style="97"/>
    <col min="13" max="13" width="10.7109375" style="97" customWidth="1"/>
    <col min="14" max="15" width="9.140625" style="97"/>
    <col min="16" max="19" width="9.5703125" style="97" customWidth="1"/>
    <col min="20" max="20" width="10.140625" style="97" customWidth="1"/>
    <col min="21" max="16384" width="9.140625" style="97"/>
  </cols>
  <sheetData>
    <row r="1" spans="2:24" x14ac:dyDescent="0.25">
      <c r="B1" s="1" t="s">
        <v>55</v>
      </c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2:24" x14ac:dyDescent="0.25">
      <c r="B2" s="3" t="s">
        <v>1</v>
      </c>
      <c r="C2" s="95"/>
      <c r="D2" s="95"/>
      <c r="E2" s="95"/>
      <c r="F2" s="95"/>
      <c r="G2" s="95"/>
      <c r="H2" s="95"/>
      <c r="I2" s="96"/>
      <c r="J2" s="96"/>
      <c r="K2" s="96"/>
      <c r="L2" s="96"/>
      <c r="M2" s="96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2:24" ht="15.75" thickBot="1" x14ac:dyDescent="0.3">
      <c r="B3" s="4" t="s">
        <v>56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2:24" ht="16.5" thickTop="1" thickBot="1" x14ac:dyDescent="0.3">
      <c r="B4" s="98" t="s">
        <v>57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9" t="s">
        <v>11</v>
      </c>
      <c r="K4" s="7" t="s">
        <v>12</v>
      </c>
      <c r="L4" s="7" t="s">
        <v>13</v>
      </c>
      <c r="M4" s="7" t="s">
        <v>14</v>
      </c>
      <c r="N4" s="99" t="s">
        <v>15</v>
      </c>
      <c r="O4" s="99" t="s">
        <v>16</v>
      </c>
      <c r="P4" s="99" t="s">
        <v>17</v>
      </c>
      <c r="Q4" s="99" t="s">
        <v>18</v>
      </c>
      <c r="R4" s="99" t="s">
        <v>19</v>
      </c>
      <c r="S4" s="99" t="s">
        <v>20</v>
      </c>
      <c r="T4" s="99" t="s">
        <v>21</v>
      </c>
      <c r="U4" s="99" t="s">
        <v>22</v>
      </c>
      <c r="V4" s="100" t="s">
        <v>23</v>
      </c>
      <c r="W4" s="100" t="s">
        <v>24</v>
      </c>
      <c r="X4" s="100" t="s">
        <v>25</v>
      </c>
    </row>
    <row r="5" spans="2:24" x14ac:dyDescent="0.25">
      <c r="B5" s="101" t="s">
        <v>43</v>
      </c>
      <c r="C5" s="102">
        <v>17.433577</v>
      </c>
      <c r="D5" s="102">
        <v>17.146764999999998</v>
      </c>
      <c r="E5" s="102">
        <v>17.584043000000001</v>
      </c>
      <c r="F5" s="102">
        <v>17.656669999999998</v>
      </c>
      <c r="G5" s="102">
        <v>17.071605000000002</v>
      </c>
      <c r="H5" s="102">
        <v>17.062660999999999</v>
      </c>
      <c r="I5" s="102">
        <v>17.041429999999998</v>
      </c>
      <c r="J5" s="102">
        <v>16.973172999999999</v>
      </c>
      <c r="K5" s="102">
        <v>16.652937000000001</v>
      </c>
      <c r="L5" s="102">
        <v>16.320250999999999</v>
      </c>
      <c r="M5" s="102">
        <v>15.940804999999999</v>
      </c>
      <c r="N5" s="102">
        <v>16.253174999999999</v>
      </c>
      <c r="O5" s="102">
        <v>16.052555999999999</v>
      </c>
      <c r="P5" s="103">
        <v>15.517837999999999</v>
      </c>
      <c r="Q5" s="102">
        <f>[4]Algeria!Q12</f>
        <v>15.224119999999999</v>
      </c>
      <c r="R5" s="103">
        <f>[4]Algeria!R12</f>
        <v>14.960917999999999</v>
      </c>
      <c r="S5" s="120">
        <f>Algeria!S12</f>
        <v>15.324812</v>
      </c>
      <c r="T5" s="105">
        <v>17.656669999999998</v>
      </c>
      <c r="U5" s="105">
        <v>16.973172999999999</v>
      </c>
      <c r="V5" s="105">
        <v>16.253174999999999</v>
      </c>
      <c r="W5" s="105">
        <f>R5</f>
        <v>14.960917999999999</v>
      </c>
      <c r="X5" s="105">
        <f>S5</f>
        <v>15.324812</v>
      </c>
    </row>
    <row r="6" spans="2:24" x14ac:dyDescent="0.25">
      <c r="B6" s="101" t="s">
        <v>0</v>
      </c>
      <c r="C6" s="102">
        <v>38.155000000000001</v>
      </c>
      <c r="D6" s="102">
        <v>38.768000000000001</v>
      </c>
      <c r="E6" s="102">
        <v>38.700000000000003</v>
      </c>
      <c r="F6" s="102">
        <v>38.459842547619054</v>
      </c>
      <c r="G6" s="102">
        <v>38.184048714285716</v>
      </c>
      <c r="H6" s="102">
        <v>33.423133999999997</v>
      </c>
      <c r="I6" s="102">
        <v>35.156550000000003</v>
      </c>
      <c r="J6" s="102">
        <v>36.211426000000003</v>
      </c>
      <c r="K6" s="106">
        <v>48.331552000000002</v>
      </c>
      <c r="L6" s="102">
        <v>49.334611491367482</v>
      </c>
      <c r="M6" s="102">
        <v>50.999338000000002</v>
      </c>
      <c r="N6" s="102">
        <v>51.569839999999999</v>
      </c>
      <c r="O6" s="102">
        <v>52.512712000000001</v>
      </c>
      <c r="P6" s="102">
        <v>52.516027000000001</v>
      </c>
      <c r="Q6" s="102">
        <f>[4]Pakistan!Q12</f>
        <v>53.095407000000002</v>
      </c>
      <c r="R6" s="102">
        <f>[4]Pakistan!R12</f>
        <v>53.625877000000003</v>
      </c>
      <c r="S6" s="104">
        <f>Pakistan!S12</f>
        <v>55.117455999999997</v>
      </c>
      <c r="T6" s="105">
        <v>38.459842547619054</v>
      </c>
      <c r="U6" s="105">
        <v>36.211426000000003</v>
      </c>
      <c r="V6" s="105">
        <v>51.569839999999999</v>
      </c>
      <c r="W6" s="105">
        <f>R6</f>
        <v>53.625877000000003</v>
      </c>
      <c r="X6" s="105">
        <f t="shared" ref="X6:X8" si="0">S6</f>
        <v>55.117455999999997</v>
      </c>
    </row>
    <row r="7" spans="2:24" x14ac:dyDescent="0.25">
      <c r="B7" s="101" t="s">
        <v>51</v>
      </c>
      <c r="C7" s="102">
        <v>29.366001000000001</v>
      </c>
      <c r="D7" s="102">
        <v>29.751000000000001</v>
      </c>
      <c r="E7" s="102">
        <v>30.218</v>
      </c>
      <c r="F7" s="102">
        <v>30.788996000000001</v>
      </c>
      <c r="G7" s="102">
        <v>31.805057000000001</v>
      </c>
      <c r="H7" s="102">
        <v>32.049366999999997</v>
      </c>
      <c r="I7" s="102">
        <v>32.317163999999998</v>
      </c>
      <c r="J7" s="102">
        <v>32.294046999999999</v>
      </c>
      <c r="K7" s="102">
        <v>31.575209999999998</v>
      </c>
      <c r="L7" s="102">
        <v>31.145432</v>
      </c>
      <c r="M7" s="102">
        <v>28.960978000000001</v>
      </c>
      <c r="N7" s="102">
        <v>30.376759</v>
      </c>
      <c r="O7" s="102">
        <v>30.501653999999998</v>
      </c>
      <c r="P7" s="102">
        <v>30.686364999999999</v>
      </c>
      <c r="Q7" s="102">
        <f>[4]Bangladesh!Q12</f>
        <v>31.399246000000002</v>
      </c>
      <c r="R7" s="102">
        <f>[4]Bangladesh!R12</f>
        <v>31.345283999999999</v>
      </c>
      <c r="S7" s="104">
        <f>Bangladesh!S12</f>
        <v>32.195967000000003</v>
      </c>
      <c r="T7" s="105">
        <v>30.788996000000001</v>
      </c>
      <c r="U7" s="105">
        <v>32.294046999999999</v>
      </c>
      <c r="V7" s="105">
        <v>30.376759</v>
      </c>
      <c r="W7" s="105">
        <f>R7</f>
        <v>31.345283999999999</v>
      </c>
      <c r="X7" s="105">
        <f t="shared" si="0"/>
        <v>32.195967000000003</v>
      </c>
    </row>
    <row r="8" spans="2:24" ht="15.75" thickBot="1" x14ac:dyDescent="0.3">
      <c r="B8" s="107" t="s">
        <v>58</v>
      </c>
      <c r="C8" s="108">
        <f>SUM(C5:C7)</f>
        <v>84.954577999999998</v>
      </c>
      <c r="D8" s="108">
        <f t="shared" ref="D8:P8" si="1">SUM(D5:D7)</f>
        <v>85.665765000000007</v>
      </c>
      <c r="E8" s="108">
        <f t="shared" si="1"/>
        <v>86.502043</v>
      </c>
      <c r="F8" s="108">
        <f t="shared" si="1"/>
        <v>86.90550854761905</v>
      </c>
      <c r="G8" s="108">
        <f t="shared" si="1"/>
        <v>87.060710714285719</v>
      </c>
      <c r="H8" s="108">
        <f t="shared" si="1"/>
        <v>82.535161999999985</v>
      </c>
      <c r="I8" s="108">
        <f t="shared" si="1"/>
        <v>84.515143999999992</v>
      </c>
      <c r="J8" s="108">
        <f t="shared" si="1"/>
        <v>85.478645999999998</v>
      </c>
      <c r="K8" s="108">
        <f t="shared" si="1"/>
        <v>96.559698999999995</v>
      </c>
      <c r="L8" s="108">
        <f t="shared" si="1"/>
        <v>96.800294491367481</v>
      </c>
      <c r="M8" s="108">
        <f t="shared" si="1"/>
        <v>95.901121000000003</v>
      </c>
      <c r="N8" s="108">
        <f t="shared" si="1"/>
        <v>98.199773999999991</v>
      </c>
      <c r="O8" s="108">
        <f t="shared" si="1"/>
        <v>99.066922000000005</v>
      </c>
      <c r="P8" s="108">
        <f t="shared" si="1"/>
        <v>98.720230000000001</v>
      </c>
      <c r="Q8" s="108">
        <f>SUM(Q5:Q7)</f>
        <v>99.718772999999999</v>
      </c>
      <c r="R8" s="108">
        <f>SUM(R5:R7)</f>
        <v>99.932078999999987</v>
      </c>
      <c r="S8" s="109">
        <f>SUM(S5:S7)</f>
        <v>102.63823500000001</v>
      </c>
      <c r="T8" s="108">
        <f>SUM(T5:T7)</f>
        <v>86.90550854761905</v>
      </c>
      <c r="U8" s="108">
        <f t="shared" ref="U8:V8" si="2">SUM(U5:U7)</f>
        <v>85.478645999999998</v>
      </c>
      <c r="V8" s="108">
        <f t="shared" si="2"/>
        <v>98.199773999999991</v>
      </c>
      <c r="W8" s="110">
        <f>R8</f>
        <v>99.932078999999987</v>
      </c>
      <c r="X8" s="110">
        <f t="shared" si="0"/>
        <v>102.63823500000001</v>
      </c>
    </row>
    <row r="9" spans="2:24" ht="15.75" thickTop="1" x14ac:dyDescent="0.25"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3"/>
      <c r="U9" s="113"/>
      <c r="V9" s="113"/>
      <c r="W9" s="113"/>
      <c r="X9" s="113"/>
    </row>
    <row r="10" spans="2:24" x14ac:dyDescent="0.25"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3"/>
      <c r="U10" s="113"/>
      <c r="V10" s="113"/>
      <c r="W10" s="113"/>
      <c r="X10" s="113"/>
    </row>
    <row r="11" spans="2:24" x14ac:dyDescent="0.25"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116"/>
      <c r="V11" s="116"/>
      <c r="W11" s="116"/>
      <c r="X11" s="116"/>
    </row>
    <row r="12" spans="2:24" x14ac:dyDescent="0.25">
      <c r="B12" s="117"/>
    </row>
    <row r="13" spans="2:24" x14ac:dyDescent="0.25">
      <c r="B13" s="117"/>
    </row>
    <row r="14" spans="2:24" x14ac:dyDescent="0.25"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2:24" x14ac:dyDescent="0.25"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</sheetData>
  <mergeCells count="2">
    <mergeCell ref="I1:M1"/>
    <mergeCell ref="I2:M2"/>
  </mergeCells>
  <hyperlinks>
    <hyperlink ref="B2" location="Index!A1" display="index page" xr:uid="{C00D0D60-52BC-4867-9150-1461B88D2049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Bangladesh</vt:lpstr>
      <vt:lpstr>Algeria</vt:lpstr>
      <vt:lpstr>Pakistan</vt:lpstr>
      <vt:lpstr>Customers</vt:lpstr>
      <vt:lpstr>Algeria!Print_Area</vt:lpstr>
      <vt:lpstr>Bangladesh!Print_Area</vt:lpstr>
      <vt:lpstr>Pakistan!Print_Area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Topciu, Fatjona</dc:creator>
  <cp:lastModifiedBy>Noha Agaiby</cp:lastModifiedBy>
  <dcterms:created xsi:type="dcterms:W3CDTF">2018-05-01T18:34:46Z</dcterms:created>
  <dcterms:modified xsi:type="dcterms:W3CDTF">2018-05-02T07:07:41Z</dcterms:modified>
</cp:coreProperties>
</file>